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8"/>
  </bookViews>
  <sheets>
    <sheet name="A" sheetId="1" r:id="rId1"/>
    <sheet name="B" sheetId="2" r:id="rId2"/>
    <sheet name="C" sheetId="3" r:id="rId3"/>
    <sheet name="Volná" sheetId="4" r:id="rId4"/>
    <sheet name="Hobby" sheetId="5" r:id="rId5"/>
    <sheet name="Classic" sheetId="6" r:id="rId6"/>
    <sheet name="Ženy" sheetId="7" r:id="rId7"/>
    <sheet name="Žiak do 8" sheetId="8" r:id="rId8"/>
    <sheet name="Žiak 8+" sheetId="9" r:id="rId9"/>
  </sheets>
  <definedNames/>
  <calcPr fullCalcOnLoad="1"/>
</workbook>
</file>

<file path=xl/sharedStrings.xml><?xml version="1.0" encoding="utf-8"?>
<sst xmlns="http://schemas.openxmlformats.org/spreadsheetml/2006/main" count="570" uniqueCount="167">
  <si>
    <t>A</t>
  </si>
  <si>
    <t>Št.č.</t>
  </si>
  <si>
    <t>Body</t>
  </si>
  <si>
    <t>Počty bodov</t>
  </si>
  <si>
    <t>Moto</t>
  </si>
  <si>
    <t>za kolo</t>
  </si>
  <si>
    <t>R</t>
  </si>
  <si>
    <t>Celkom</t>
  </si>
  <si>
    <t>5*</t>
  </si>
  <si>
    <t>Celkový čas</t>
  </si>
  <si>
    <t>Priemer bodov</t>
  </si>
  <si>
    <t>B</t>
  </si>
  <si>
    <t>C</t>
  </si>
  <si>
    <r>
      <t xml:space="preserve">VÝSLEDKOVÁ LISTINA  -  </t>
    </r>
    <r>
      <rPr>
        <b/>
        <sz val="18"/>
        <color indexed="10"/>
        <rFont val="Times New Roman"/>
        <family val="1"/>
      </rPr>
      <t>RESULTS</t>
    </r>
    <r>
      <rPr>
        <b/>
        <sz val="18"/>
        <rFont val="Times New Roman"/>
        <family val="1"/>
      </rPr>
      <t xml:space="preserve"> - Sobota / </t>
    </r>
    <r>
      <rPr>
        <b/>
        <sz val="18"/>
        <color indexed="10"/>
        <rFont val="Times New Roman"/>
        <family val="1"/>
      </rPr>
      <t>Saturday</t>
    </r>
  </si>
  <si>
    <t>Krajina</t>
  </si>
  <si>
    <t>SK</t>
  </si>
  <si>
    <t>x</t>
  </si>
  <si>
    <t>GAS GAS 280</t>
  </si>
  <si>
    <t>poradie</t>
  </si>
  <si>
    <t>Classic</t>
  </si>
  <si>
    <t>Ženy</t>
  </si>
  <si>
    <t>Kothay Vladimír</t>
  </si>
  <si>
    <t>Beta evo factory</t>
  </si>
  <si>
    <t>Nitra</t>
  </si>
  <si>
    <t>Marcina Tomáš</t>
  </si>
  <si>
    <t>Mihalíček Daniel</t>
  </si>
  <si>
    <t>Gura Juraj</t>
  </si>
  <si>
    <t>Bratislava</t>
  </si>
  <si>
    <t>Kollár Milan</t>
  </si>
  <si>
    <t>Sherco 300</t>
  </si>
  <si>
    <t>Gurínová Lucia</t>
  </si>
  <si>
    <t xml:space="preserve">Kollár Adam </t>
  </si>
  <si>
    <t>MK trial sport</t>
  </si>
  <si>
    <t>Pechtor Filip</t>
  </si>
  <si>
    <t>CZ</t>
  </si>
  <si>
    <t>Mikunda Tadeáš</t>
  </si>
  <si>
    <t xml:space="preserve">Beta </t>
  </si>
  <si>
    <t>Szabo Samuel</t>
  </si>
  <si>
    <t>OSET</t>
  </si>
  <si>
    <t>Pásztor Simon</t>
  </si>
  <si>
    <t>OSET 16</t>
  </si>
  <si>
    <t>Horné Semerovce</t>
  </si>
  <si>
    <t>Albín Prokop</t>
  </si>
  <si>
    <t>Prokop Albín</t>
  </si>
  <si>
    <t>Lovíšek Peter</t>
  </si>
  <si>
    <t>Gas Gas 300</t>
  </si>
  <si>
    <t>Ošlejšek Peter</t>
  </si>
  <si>
    <t>Buchtík Vlastimil</t>
  </si>
  <si>
    <t>Autobuchtík</t>
  </si>
  <si>
    <t>Beta 300</t>
  </si>
  <si>
    <t>Navrátil Lukáš</t>
  </si>
  <si>
    <t>Mudrák Miroslav</t>
  </si>
  <si>
    <t xml:space="preserve">Bultaco Sherpa </t>
  </si>
  <si>
    <t>Gurín Ľuboš</t>
  </si>
  <si>
    <t>Fantic 240</t>
  </si>
  <si>
    <t>Trial klub Kamikadze</t>
  </si>
  <si>
    <t>Lehotský Jozef</t>
  </si>
  <si>
    <t>Shupa</t>
  </si>
  <si>
    <t>SMOK</t>
  </si>
  <si>
    <t>PL</t>
  </si>
  <si>
    <t>Gas gas 300</t>
  </si>
  <si>
    <t>Gura Juraj ml.</t>
  </si>
  <si>
    <t>GAS GAS 50</t>
  </si>
  <si>
    <t xml:space="preserve">Medzinárodné majstrovstvá SR </t>
  </si>
  <si>
    <t>Beta evo 300</t>
  </si>
  <si>
    <t>Voľná</t>
  </si>
  <si>
    <t>HOBBY</t>
  </si>
  <si>
    <t>Trial BB</t>
  </si>
  <si>
    <t>Beta</t>
  </si>
  <si>
    <t>MENO</t>
  </si>
  <si>
    <t>THC</t>
  </si>
  <si>
    <t>Hudák Ján</t>
  </si>
  <si>
    <t>trial Kamikadze</t>
  </si>
  <si>
    <t>Szabo Max</t>
  </si>
  <si>
    <t xml:space="preserve">GAS GAS </t>
  </si>
  <si>
    <t>BETA 80</t>
  </si>
  <si>
    <t>Udvardy Ján</t>
  </si>
  <si>
    <t>Beta 20</t>
  </si>
  <si>
    <t>Mikuš Daniel</t>
  </si>
  <si>
    <t>Montesa 300</t>
  </si>
  <si>
    <t>Majtyka Sebastian</t>
  </si>
  <si>
    <t>Barboriak Peter</t>
  </si>
  <si>
    <t>GAS GAS 300</t>
  </si>
  <si>
    <t>Montesa 260</t>
  </si>
  <si>
    <t>Zvolská Adéla</t>
  </si>
  <si>
    <t>Pšehica Martin</t>
  </si>
  <si>
    <t>TRS 300</t>
  </si>
  <si>
    <t>Váša Marek</t>
  </si>
  <si>
    <t>Pogády Róbert</t>
  </si>
  <si>
    <t>GAS GAS 200</t>
  </si>
  <si>
    <t>MAJTYKA Julia</t>
  </si>
  <si>
    <t>SHERCO 125</t>
  </si>
  <si>
    <t>1.</t>
  </si>
  <si>
    <t>2.</t>
  </si>
  <si>
    <t>3.</t>
  </si>
  <si>
    <t>4.</t>
  </si>
  <si>
    <t>5.</t>
  </si>
  <si>
    <t>6.</t>
  </si>
  <si>
    <t>7.</t>
  </si>
  <si>
    <t>8.</t>
  </si>
  <si>
    <t>Kollár Adam</t>
  </si>
  <si>
    <t>TRIAL  2017</t>
  </si>
  <si>
    <t>SHERCO</t>
  </si>
  <si>
    <t>12.</t>
  </si>
  <si>
    <t>9.</t>
  </si>
  <si>
    <t>10.</t>
  </si>
  <si>
    <t>11.</t>
  </si>
  <si>
    <t>Zbora - 19.8.2017</t>
  </si>
  <si>
    <t>Žiak 8+</t>
  </si>
  <si>
    <t>Žiak do 8</t>
  </si>
  <si>
    <t>Nykaza Daniel</t>
  </si>
  <si>
    <t>Sordyl Šimon</t>
  </si>
  <si>
    <t>Gas gas 25</t>
  </si>
  <si>
    <t>Luberda Rafal</t>
  </si>
  <si>
    <t>Martyna Krysztof</t>
  </si>
  <si>
    <t>trial team Brzesko</t>
  </si>
  <si>
    <t>Sherco Poland</t>
  </si>
  <si>
    <t xml:space="preserve">Sherco </t>
  </si>
  <si>
    <t>NAWALANY Robert</t>
  </si>
  <si>
    <t>Kuzak Tomas</t>
  </si>
  <si>
    <t>Zyznowski Mitosz</t>
  </si>
  <si>
    <t>Smok Krakow</t>
  </si>
  <si>
    <t>Mercator trial</t>
  </si>
  <si>
    <t>TTO Smok</t>
  </si>
  <si>
    <t>Knurowski Miroslav</t>
  </si>
  <si>
    <t>Bruj Václav</t>
  </si>
  <si>
    <t>Šafránek Pavel</t>
  </si>
  <si>
    <t>Pilát Karel</t>
  </si>
  <si>
    <t>AMK Gorce Nowy Targ</t>
  </si>
  <si>
    <t>Sherco 30</t>
  </si>
  <si>
    <t>Montesa 315 E</t>
  </si>
  <si>
    <t>Trial Ričany</t>
  </si>
  <si>
    <t>KKCIM SMOK</t>
  </si>
  <si>
    <t>Boronowska Julia</t>
  </si>
  <si>
    <t>Majtyka Julia</t>
  </si>
  <si>
    <t>Chalama Martin</t>
  </si>
  <si>
    <t>Boronowski Anek</t>
  </si>
  <si>
    <t>Páter Stanislav</t>
  </si>
  <si>
    <t>Knurowski Jakub</t>
  </si>
  <si>
    <t>Podhradský Jakub</t>
  </si>
  <si>
    <t>Hanskut Jiří</t>
  </si>
  <si>
    <t>Zvolský Ondrej</t>
  </si>
  <si>
    <t>Osúch Peter</t>
  </si>
  <si>
    <t>Fantic 200</t>
  </si>
  <si>
    <t>moto</t>
  </si>
  <si>
    <t>nar.</t>
  </si>
  <si>
    <t>Fénix Motocourse</t>
  </si>
  <si>
    <t>Xispa 250</t>
  </si>
  <si>
    <t>Sherco 125</t>
  </si>
  <si>
    <t>Boronowski</t>
  </si>
  <si>
    <t>Beta 290</t>
  </si>
  <si>
    <t>Gas gas 125</t>
  </si>
  <si>
    <t>Bruj Vojta</t>
  </si>
  <si>
    <t>Bruj Matyáš</t>
  </si>
  <si>
    <t xml:space="preserve">Bruj Vojta </t>
  </si>
  <si>
    <t>:</t>
  </si>
  <si>
    <t xml:space="preserve">6. </t>
  </si>
  <si>
    <t xml:space="preserve">2. </t>
  </si>
  <si>
    <t>18.</t>
  </si>
  <si>
    <t>21.</t>
  </si>
  <si>
    <t>16.</t>
  </si>
  <si>
    <t>13.</t>
  </si>
  <si>
    <t>14.</t>
  </si>
  <si>
    <t>17.</t>
  </si>
  <si>
    <t>15.</t>
  </si>
  <si>
    <t>20.</t>
  </si>
  <si>
    <t>19.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</si>
</sst>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dd/mm/yy"/>
    <numFmt numFmtId="189" formatCode="[$-F400]h:mm:ss\ AM/PM"/>
    <numFmt numFmtId="190" formatCode="0.000"/>
    <numFmt numFmtId="191" formatCode="0.0"/>
  </numFmts>
  <fonts count="60">
    <font>
      <sz val="10"/>
      <name val="Arial CE"/>
      <family val="0"/>
    </font>
    <font>
      <sz val="10"/>
      <name val="Times New Roman CE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36"/>
      <color indexed="9"/>
      <name val="Times New Roman"/>
      <family val="1"/>
    </font>
    <font>
      <b/>
      <sz val="2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11"/>
      <color indexed="9"/>
      <name val="Times New Roman"/>
      <family val="1"/>
    </font>
    <font>
      <sz val="36"/>
      <color indexed="40"/>
      <name val="Times New Roman"/>
      <family val="1"/>
    </font>
    <font>
      <sz val="36"/>
      <name val="Times New Roman"/>
      <family val="1"/>
    </font>
    <font>
      <sz val="16"/>
      <name val="Palett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33" borderId="0" xfId="0" applyFont="1" applyFill="1" applyBorder="1" applyAlignment="1">
      <alignment horizontal="centerContinuous" vertical="center"/>
    </xf>
    <xf numFmtId="0" fontId="7" fillId="0" borderId="12" xfId="46" applyFont="1" applyBorder="1" applyAlignment="1">
      <alignment horizontal="centerContinuous"/>
      <protection/>
    </xf>
    <xf numFmtId="0" fontId="9" fillId="34" borderId="13" xfId="46" applyFont="1" applyFill="1" applyBorder="1" applyAlignment="1">
      <alignment horizontal="center"/>
      <protection/>
    </xf>
    <xf numFmtId="0" fontId="10" fillId="0" borderId="14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0" xfId="46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11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7" fillId="0" borderId="15" xfId="46" applyFont="1" applyBorder="1" applyAlignment="1">
      <alignment horizontal="center"/>
      <protection/>
    </xf>
    <xf numFmtId="0" fontId="7" fillId="0" borderId="16" xfId="46" applyFont="1" applyBorder="1">
      <alignment/>
      <protection/>
    </xf>
    <xf numFmtId="0" fontId="12" fillId="0" borderId="11" xfId="46" applyFont="1" applyBorder="1" applyAlignment="1">
      <alignment horizontal="left"/>
      <protection/>
    </xf>
    <xf numFmtId="0" fontId="13" fillId="0" borderId="11" xfId="46" applyFont="1" applyBorder="1">
      <alignment/>
      <protection/>
    </xf>
    <xf numFmtId="0" fontId="13" fillId="0" borderId="11" xfId="46" applyFont="1" applyBorder="1" applyAlignment="1">
      <alignment horizontal="right"/>
      <protection/>
    </xf>
    <xf numFmtId="0" fontId="4" fillId="0" borderId="11" xfId="46" applyFont="1" applyBorder="1" applyAlignment="1">
      <alignment horizontal="right"/>
      <protection/>
    </xf>
    <xf numFmtId="0" fontId="7" fillId="0" borderId="11" xfId="46" applyFont="1" applyBorder="1">
      <alignment/>
      <protection/>
    </xf>
    <xf numFmtId="188" fontId="14" fillId="0" borderId="11" xfId="0" applyNumberFormat="1" applyFont="1" applyBorder="1" applyAlignment="1">
      <alignment horizontal="center"/>
    </xf>
    <xf numFmtId="188" fontId="13" fillId="0" borderId="11" xfId="46" applyNumberFormat="1" applyFont="1" applyBorder="1" applyAlignment="1">
      <alignment horizontal="center"/>
      <protection/>
    </xf>
    <xf numFmtId="0" fontId="11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7" fillId="0" borderId="17" xfId="46" applyFont="1" applyBorder="1" applyAlignment="1">
      <alignment horizontal="center"/>
      <protection/>
    </xf>
    <xf numFmtId="0" fontId="15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88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5" fillId="0" borderId="21" xfId="0" applyNumberFormat="1" applyFont="1" applyBorder="1" applyAlignment="1">
      <alignment horizontal="centerContinuous"/>
    </xf>
    <xf numFmtId="0" fontId="15" fillId="0" borderId="17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8" fontId="13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26" xfId="0" applyNumberFormat="1" applyFont="1" applyBorder="1" applyAlignment="1" applyProtection="1">
      <alignment horizontal="center"/>
      <protection locked="0"/>
    </xf>
    <xf numFmtId="0" fontId="15" fillId="0" borderId="27" xfId="0" applyNumberFormat="1" applyFont="1" applyBorder="1" applyAlignment="1" applyProtection="1">
      <alignment horizontal="center"/>
      <protection locked="0"/>
    </xf>
    <xf numFmtId="0" fontId="13" fillId="0" borderId="27" xfId="0" applyNumberFormat="1" applyFont="1" applyBorder="1" applyAlignment="1" applyProtection="1">
      <alignment horizontal="center"/>
      <protection/>
    </xf>
    <xf numFmtId="0" fontId="13" fillId="0" borderId="27" xfId="0" applyNumberFormat="1" applyFont="1" applyBorder="1" applyAlignment="1" applyProtection="1">
      <alignment horizontal="center"/>
      <protection locked="0"/>
    </xf>
    <xf numFmtId="0" fontId="13" fillId="0" borderId="28" xfId="0" applyNumberFormat="1" applyFont="1" applyBorder="1" applyAlignment="1">
      <alignment horizontal="center"/>
    </xf>
    <xf numFmtId="0" fontId="13" fillId="33" borderId="29" xfId="0" applyNumberFormat="1" applyFont="1" applyFill="1" applyBorder="1" applyAlignment="1">
      <alignment horizontal="center"/>
    </xf>
    <xf numFmtId="0" fontId="13" fillId="33" borderId="30" xfId="0" applyNumberFormat="1" applyFont="1" applyFill="1" applyBorder="1" applyAlignment="1">
      <alignment horizontal="center"/>
    </xf>
    <xf numFmtId="0" fontId="13" fillId="33" borderId="3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/>
    </xf>
    <xf numFmtId="0" fontId="13" fillId="0" borderId="20" xfId="0" applyNumberFormat="1" applyFont="1" applyBorder="1" applyAlignment="1" applyProtection="1">
      <alignment horizontal="center"/>
      <protection locked="0"/>
    </xf>
    <xf numFmtId="21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0" fontId="15" fillId="0" borderId="37" xfId="0" applyNumberFormat="1" applyFont="1" applyBorder="1" applyAlignment="1" applyProtection="1">
      <alignment horizontal="center"/>
      <protection locked="0"/>
    </xf>
    <xf numFmtId="0" fontId="13" fillId="0" borderId="37" xfId="0" applyNumberFormat="1" applyFont="1" applyBorder="1" applyAlignment="1" applyProtection="1">
      <alignment horizontal="center"/>
      <protection/>
    </xf>
    <xf numFmtId="0" fontId="13" fillId="0" borderId="37" xfId="0" applyNumberFormat="1" applyFont="1" applyBorder="1" applyAlignment="1" applyProtection="1">
      <alignment horizontal="center"/>
      <protection locked="0"/>
    </xf>
    <xf numFmtId="21" fontId="13" fillId="0" borderId="38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6" fontId="13" fillId="0" borderId="39" xfId="0" applyNumberFormat="1" applyFont="1" applyBorder="1" applyAlignment="1" applyProtection="1">
      <alignment horizontal="right"/>
      <protection/>
    </xf>
    <xf numFmtId="0" fontId="15" fillId="0" borderId="22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NumberFormat="1" applyFont="1" applyBorder="1" applyAlignment="1" applyProtection="1">
      <alignment horizontal="center"/>
      <protection locked="0"/>
    </xf>
    <xf numFmtId="21" fontId="13" fillId="0" borderId="42" xfId="0" applyNumberFormat="1" applyFont="1" applyBorder="1" applyAlignment="1">
      <alignment horizontal="center"/>
    </xf>
    <xf numFmtId="0" fontId="15" fillId="0" borderId="43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right"/>
    </xf>
    <xf numFmtId="0" fontId="13" fillId="0" borderId="4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13" fillId="35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36" borderId="20" xfId="0" applyFont="1" applyFill="1" applyBorder="1" applyAlignment="1">
      <alignment horizontal="left"/>
    </xf>
    <xf numFmtId="0" fontId="15" fillId="0" borderId="46" xfId="0" applyNumberFormat="1" applyFont="1" applyBorder="1" applyAlignment="1" applyProtection="1">
      <alignment horizontal="center"/>
      <protection locked="0"/>
    </xf>
    <xf numFmtId="0" fontId="13" fillId="0" borderId="46" xfId="0" applyNumberFormat="1" applyFont="1" applyBorder="1" applyAlignment="1" applyProtection="1">
      <alignment horizontal="center"/>
      <protection/>
    </xf>
    <xf numFmtId="0" fontId="13" fillId="0" borderId="46" xfId="0" applyNumberFormat="1" applyFont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15" fillId="0" borderId="44" xfId="0" applyNumberFormat="1" applyFont="1" applyBorder="1" applyAlignment="1">
      <alignment/>
    </xf>
    <xf numFmtId="0" fontId="13" fillId="0" borderId="48" xfId="0" applyNumberFormat="1" applyFont="1" applyBorder="1" applyAlignment="1">
      <alignment horizontal="center"/>
    </xf>
    <xf numFmtId="0" fontId="15" fillId="0" borderId="49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>
      <alignment/>
    </xf>
    <xf numFmtId="21" fontId="13" fillId="0" borderId="49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5" fillId="0" borderId="34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0" fontId="15" fillId="0" borderId="50" xfId="0" applyNumberFormat="1" applyFont="1" applyBorder="1" applyAlignment="1" applyProtection="1">
      <alignment horizontal="center"/>
      <protection locked="0"/>
    </xf>
    <xf numFmtId="0" fontId="13" fillId="0" borderId="34" xfId="0" applyNumberFormat="1" applyFont="1" applyBorder="1" applyAlignment="1" applyProtection="1">
      <alignment horizontal="center"/>
      <protection/>
    </xf>
    <xf numFmtId="0" fontId="13" fillId="0" borderId="34" xfId="0" applyNumberFormat="1" applyFont="1" applyBorder="1" applyAlignment="1" applyProtection="1">
      <alignment horizontal="center"/>
      <protection locked="0"/>
    </xf>
    <xf numFmtId="0" fontId="13" fillId="0" borderId="3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wrapText="1"/>
    </xf>
    <xf numFmtId="0" fontId="7" fillId="0" borderId="38" xfId="0" applyFont="1" applyBorder="1" applyAlignment="1">
      <alignment horizontal="center"/>
    </xf>
    <xf numFmtId="0" fontId="9" fillId="37" borderId="13" xfId="46" applyFont="1" applyFill="1" applyBorder="1" applyAlignment="1">
      <alignment horizontal="center"/>
      <protection/>
    </xf>
    <xf numFmtId="0" fontId="19" fillId="37" borderId="20" xfId="0" applyFont="1" applyFill="1" applyBorder="1" applyAlignment="1">
      <alignment horizontal="left"/>
    </xf>
    <xf numFmtId="0" fontId="9" fillId="38" borderId="13" xfId="46" applyFont="1" applyFill="1" applyBorder="1" applyAlignment="1">
      <alignment horizontal="center"/>
      <protection/>
    </xf>
    <xf numFmtId="0" fontId="13" fillId="38" borderId="20" xfId="0" applyFont="1" applyFill="1" applyBorder="1" applyAlignment="1">
      <alignment horizontal="left"/>
    </xf>
    <xf numFmtId="0" fontId="15" fillId="0" borderId="51" xfId="0" applyNumberFormat="1" applyFont="1" applyBorder="1" applyAlignment="1" applyProtection="1">
      <alignment horizontal="center"/>
      <protection locked="0"/>
    </xf>
    <xf numFmtId="0" fontId="15" fillId="0" borderId="52" xfId="0" applyFont="1" applyFill="1" applyBorder="1" applyAlignment="1">
      <alignment/>
    </xf>
    <xf numFmtId="0" fontId="15" fillId="0" borderId="53" xfId="0" applyNumberFormat="1" applyFont="1" applyBorder="1" applyAlignment="1" applyProtection="1">
      <alignment horizontal="center"/>
      <protection locked="0"/>
    </xf>
    <xf numFmtId="0" fontId="15" fillId="0" borderId="54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21" fontId="15" fillId="0" borderId="38" xfId="0" applyNumberFormat="1" applyFont="1" applyBorder="1" applyAlignment="1">
      <alignment horizontal="center"/>
    </xf>
    <xf numFmtId="0" fontId="9" fillId="38" borderId="55" xfId="0" applyFont="1" applyFill="1" applyBorder="1" applyAlignment="1">
      <alignment horizontal="centerContinuous" vertical="center"/>
    </xf>
    <xf numFmtId="0" fontId="9" fillId="37" borderId="55" xfId="0" applyFont="1" applyFill="1" applyBorder="1" applyAlignment="1">
      <alignment horizontal="centerContinuous" vertical="center"/>
    </xf>
    <xf numFmtId="0" fontId="9" fillId="34" borderId="55" xfId="0" applyFont="1" applyFill="1" applyBorder="1" applyAlignment="1">
      <alignment horizontal="centerContinuous" vertical="center"/>
    </xf>
    <xf numFmtId="21" fontId="13" fillId="0" borderId="37" xfId="0" applyNumberFormat="1" applyFont="1" applyBorder="1" applyAlignment="1">
      <alignment horizontal="center"/>
    </xf>
    <xf numFmtId="21" fontId="13" fillId="0" borderId="41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3" fillId="39" borderId="20" xfId="0" applyFont="1" applyFill="1" applyBorder="1" applyAlignment="1">
      <alignment horizontal="left"/>
    </xf>
    <xf numFmtId="0" fontId="6" fillId="0" borderId="56" xfId="0" applyFont="1" applyBorder="1" applyAlignment="1">
      <alignment wrapText="1"/>
    </xf>
    <xf numFmtId="0" fontId="13" fillId="0" borderId="49" xfId="0" applyNumberFormat="1" applyFont="1" applyBorder="1" applyAlignment="1" applyProtection="1">
      <alignment horizontal="center"/>
      <protection/>
    </xf>
    <xf numFmtId="0" fontId="13" fillId="36" borderId="25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0" fontId="15" fillId="0" borderId="30" xfId="0" applyNumberFormat="1" applyFont="1" applyBorder="1" applyAlignment="1" applyProtection="1">
      <alignment horizontal="center"/>
      <protection/>
    </xf>
    <xf numFmtId="0" fontId="15" fillId="0" borderId="10" xfId="0" applyNumberFormat="1" applyFont="1" applyBorder="1" applyAlignment="1" applyProtection="1">
      <alignment horizontal="center"/>
      <protection/>
    </xf>
    <xf numFmtId="0" fontId="15" fillId="0" borderId="46" xfId="0" applyNumberFormat="1" applyFont="1" applyBorder="1" applyAlignment="1" applyProtection="1">
      <alignment horizontal="center"/>
      <protection/>
    </xf>
    <xf numFmtId="20" fontId="13" fillId="0" borderId="42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" fillId="0" borderId="25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2" fillId="0" borderId="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7" fillId="34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7" fillId="37" borderId="59" xfId="0" applyFont="1" applyFill="1" applyBorder="1" applyAlignment="1">
      <alignment horizontal="center" vertical="center"/>
    </xf>
    <xf numFmtId="0" fontId="18" fillId="37" borderId="59" xfId="0" applyFont="1" applyFill="1" applyBorder="1" applyAlignment="1">
      <alignment horizontal="center" vertical="center"/>
    </xf>
    <xf numFmtId="0" fontId="18" fillId="37" borderId="47" xfId="0" applyFont="1" applyFill="1" applyBorder="1" applyAlignment="1">
      <alignment horizontal="center" vertical="center"/>
    </xf>
    <xf numFmtId="0" fontId="17" fillId="38" borderId="59" xfId="0" applyFont="1" applyFill="1" applyBorder="1" applyAlignment="1">
      <alignment horizontal="center" vertical="center"/>
    </xf>
    <xf numFmtId="0" fontId="18" fillId="38" borderId="59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left"/>
    </xf>
    <xf numFmtId="0" fontId="13" fillId="36" borderId="58" xfId="0" applyFont="1" applyFill="1" applyBorder="1" applyAlignment="1">
      <alignment horizontal="left"/>
    </xf>
    <xf numFmtId="0" fontId="17" fillId="33" borderId="59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6" fillId="36" borderId="61" xfId="0" applyFont="1" applyFill="1" applyBorder="1" applyAlignment="1">
      <alignment horizontal="center" vertical="center" textRotation="90" wrapText="1"/>
    </xf>
    <xf numFmtId="0" fontId="6" fillId="36" borderId="55" xfId="0" applyFont="1" applyFill="1" applyBorder="1" applyAlignment="1">
      <alignment horizontal="center" vertical="center" textRotation="90" wrapText="1"/>
    </xf>
    <xf numFmtId="0" fontId="6" fillId="36" borderId="62" xfId="0" applyFont="1" applyFill="1" applyBorder="1" applyAlignment="1">
      <alignment horizontal="center" vertical="center" textRotation="90" wrapText="1"/>
    </xf>
    <xf numFmtId="0" fontId="58" fillId="39" borderId="59" xfId="0" applyFont="1" applyFill="1" applyBorder="1" applyAlignment="1">
      <alignment horizontal="center" vertical="center"/>
    </xf>
    <xf numFmtId="0" fontId="20" fillId="39" borderId="59" xfId="0" applyFont="1" applyFill="1" applyBorder="1" applyAlignment="1">
      <alignment horizontal="center" vertical="center"/>
    </xf>
    <xf numFmtId="0" fontId="20" fillId="39" borderId="47" xfId="0" applyFont="1" applyFill="1" applyBorder="1" applyAlignment="1">
      <alignment horizontal="center" vertical="center"/>
    </xf>
    <xf numFmtId="0" fontId="6" fillId="39" borderId="61" xfId="0" applyFont="1" applyFill="1" applyBorder="1" applyAlignment="1">
      <alignment horizontal="center" vertical="center" textRotation="90" wrapText="1"/>
    </xf>
    <xf numFmtId="0" fontId="6" fillId="39" borderId="55" xfId="0" applyFont="1" applyFill="1" applyBorder="1" applyAlignment="1">
      <alignment horizontal="center" vertical="center" textRotation="90" wrapText="1"/>
    </xf>
    <xf numFmtId="0" fontId="6" fillId="39" borderId="62" xfId="0" applyFont="1" applyFill="1" applyBorder="1" applyAlignment="1">
      <alignment horizontal="center" vertical="center" textRotation="90" wrapText="1"/>
    </xf>
    <xf numFmtId="0" fontId="17" fillId="39" borderId="59" xfId="0" applyFont="1" applyFill="1" applyBorder="1" applyAlignment="1">
      <alignment horizontal="center" vertical="center"/>
    </xf>
    <xf numFmtId="0" fontId="21" fillId="39" borderId="59" xfId="0" applyFont="1" applyFill="1" applyBorder="1" applyAlignment="1">
      <alignment horizontal="center" vertical="center"/>
    </xf>
    <xf numFmtId="0" fontId="21" fillId="39" borderId="47" xfId="0" applyFont="1" applyFill="1" applyBorder="1" applyAlignment="1">
      <alignment horizontal="center" vertical="center"/>
    </xf>
    <xf numFmtId="0" fontId="59" fillId="39" borderId="59" xfId="0" applyFont="1" applyFill="1" applyBorder="1" applyAlignment="1">
      <alignment horizontal="center" vertical="center"/>
    </xf>
    <xf numFmtId="0" fontId="59" fillId="39" borderId="47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333375</xdr:colOff>
      <xdr:row>1</xdr:row>
      <xdr:rowOff>447675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333375</xdr:colOff>
      <xdr:row>1</xdr:row>
      <xdr:rowOff>447675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2</xdr:col>
      <xdr:colOff>409575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28575</xdr:rowOff>
    </xdr:from>
    <xdr:to>
      <xdr:col>2</xdr:col>
      <xdr:colOff>542925</xdr:colOff>
      <xdr:row>1</xdr:row>
      <xdr:rowOff>361950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333375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314325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2</xdr:col>
      <xdr:colOff>381000</xdr:colOff>
      <xdr:row>1</xdr:row>
      <xdr:rowOff>419100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2</xdr:col>
      <xdr:colOff>323850</xdr:colOff>
      <xdr:row>1</xdr:row>
      <xdr:rowOff>409575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2</xdr:col>
      <xdr:colOff>371475</xdr:colOff>
      <xdr:row>1</xdr:row>
      <xdr:rowOff>361950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600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20"/>
  <sheetViews>
    <sheetView zoomScale="80" zoomScaleNormal="80" zoomScalePageLayoutView="0" workbookViewId="0" topLeftCell="A1">
      <selection activeCell="AD20" sqref="A1:AD20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53" t="s">
        <v>55</v>
      </c>
      <c r="X1" s="154"/>
      <c r="Y1" s="154"/>
      <c r="Z1" s="154"/>
      <c r="AA1" s="154"/>
      <c r="AB1" s="154"/>
      <c r="AC1" s="155"/>
    </row>
    <row r="2" spans="1:29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W2" s="4"/>
      <c r="X2" s="4"/>
      <c r="Y2" s="4"/>
      <c r="Z2" s="4"/>
      <c r="AA2" s="4"/>
      <c r="AB2" s="5"/>
      <c r="AC2" s="128" t="s">
        <v>0</v>
      </c>
    </row>
    <row r="3" spans="1:29" ht="30" customHeight="1" thickBo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6"/>
      <c r="X3" s="6"/>
      <c r="Y3" s="6"/>
      <c r="Z3" s="6"/>
      <c r="AA3" s="6"/>
      <c r="AB3" s="6"/>
      <c r="AC3" s="7"/>
    </row>
    <row r="4" spans="1:29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.75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6" t="s">
        <v>21</v>
      </c>
      <c r="C8" s="157"/>
      <c r="D8" s="115" t="s">
        <v>15</v>
      </c>
      <c r="E8" s="47">
        <v>0</v>
      </c>
      <c r="F8" s="48">
        <v>0</v>
      </c>
      <c r="G8" s="48">
        <v>0</v>
      </c>
      <c r="H8" s="48">
        <v>5</v>
      </c>
      <c r="I8" s="48">
        <v>0</v>
      </c>
      <c r="J8" s="48">
        <v>3</v>
      </c>
      <c r="K8" s="48">
        <v>5</v>
      </c>
      <c r="L8" s="48">
        <v>2</v>
      </c>
      <c r="M8" s="48">
        <v>5</v>
      </c>
      <c r="N8" s="48">
        <v>5</v>
      </c>
      <c r="O8" s="48"/>
      <c r="P8" s="48"/>
      <c r="Q8" s="48"/>
      <c r="R8" s="48"/>
      <c r="S8" s="48"/>
      <c r="T8" s="113">
        <f>SUM(E8:S8)</f>
        <v>25</v>
      </c>
      <c r="U8" s="50"/>
      <c r="V8" s="51">
        <f>SUM(T8:T11)+IF(ISNUMBER(U8),U8,0)+IF(ISNUMBER(U10),U10,0)+IF(ISNUMBER(U11),U11,0)</f>
        <v>61</v>
      </c>
      <c r="W8" s="52">
        <f>COUNTIF($E8:$S8,0)+COUNTIF($E9:$S9,0)+COUNTIF($E10:$S10,0)+COUNTIF($E11:$S11,0)</f>
        <v>13</v>
      </c>
      <c r="X8" s="52">
        <f>COUNTIF($E8:$S8,1)+COUNTIF($E9:$S9,1)+COUNTIF($E10:$S10,1)+COUNTIF($E11:$S11,1)</f>
        <v>3</v>
      </c>
      <c r="Y8" s="52">
        <f>COUNTIF($E8:$S8,2)+COUNTIF($E9:$S9,2)+COUNTIF($E10:$S10,2)+COUNTIF($E11:$S11,2)</f>
        <v>2</v>
      </c>
      <c r="Z8" s="52">
        <f>COUNTIF($E8:$S8,3)+COUNTIF($E9:$S9,3)+COUNTIF($E10:$S10,3)+COUNTIF($E11:$S11,3)</f>
        <v>3</v>
      </c>
      <c r="AA8" s="52">
        <f>COUNTIF($E8:$S8,5)+COUNTIF($E9:$S9,5)+COUNTIF($E10:$S10,5)+COUNTIF($E11:$S11,5)</f>
        <v>9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66" t="s">
        <v>157</v>
      </c>
      <c r="B9" s="55">
        <v>1</v>
      </c>
      <c r="C9" s="56"/>
      <c r="D9" s="57"/>
      <c r="E9" s="58">
        <v>5</v>
      </c>
      <c r="F9" s="59">
        <v>0</v>
      </c>
      <c r="G9" s="59">
        <v>0</v>
      </c>
      <c r="H9" s="59">
        <v>5</v>
      </c>
      <c r="I9" s="59">
        <v>5</v>
      </c>
      <c r="J9" s="59">
        <v>2</v>
      </c>
      <c r="K9" s="59">
        <v>5</v>
      </c>
      <c r="L9" s="59">
        <v>1</v>
      </c>
      <c r="M9" s="59">
        <v>0</v>
      </c>
      <c r="N9" s="59">
        <v>0</v>
      </c>
      <c r="O9" s="59"/>
      <c r="P9" s="59"/>
      <c r="Q9" s="59"/>
      <c r="R9" s="59"/>
      <c r="S9" s="59"/>
      <c r="T9" s="106">
        <f aca="true" t="shared" si="0" ref="T9:T19">SUM(E9:S9)</f>
        <v>23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67"/>
      <c r="B10" s="169" t="s">
        <v>22</v>
      </c>
      <c r="C10" s="170"/>
      <c r="D10" s="171"/>
      <c r="E10" s="66">
        <v>5</v>
      </c>
      <c r="F10" s="67">
        <v>0</v>
      </c>
      <c r="G10" s="67">
        <v>0</v>
      </c>
      <c r="H10" s="67">
        <v>0</v>
      </c>
      <c r="I10" s="67">
        <v>0</v>
      </c>
      <c r="J10" s="67">
        <v>3</v>
      </c>
      <c r="K10" s="67">
        <v>3</v>
      </c>
      <c r="L10" s="67">
        <v>1</v>
      </c>
      <c r="M10" s="67">
        <v>0</v>
      </c>
      <c r="N10" s="67">
        <v>1</v>
      </c>
      <c r="O10" s="67"/>
      <c r="P10" s="67"/>
      <c r="Q10" s="67"/>
      <c r="R10" s="67"/>
      <c r="S10" s="97"/>
      <c r="T10" s="106">
        <f t="shared" si="0"/>
        <v>13</v>
      </c>
      <c r="U10" s="107"/>
      <c r="V10" s="70">
        <v>0.53125</v>
      </c>
      <c r="W10" s="105" t="s">
        <v>9</v>
      </c>
      <c r="X10" s="72"/>
      <c r="Y10" s="72"/>
      <c r="Z10" s="73"/>
      <c r="AA10" s="73"/>
      <c r="AB10" s="74"/>
      <c r="AC10" s="75" t="str">
        <f>TEXT((V11-V10+0.00000000000001),"[hh].mm.ss")</f>
        <v>04.45.00</v>
      </c>
    </row>
    <row r="11" spans="1:29" ht="15" customHeight="1" thickBot="1">
      <c r="A11" s="168"/>
      <c r="B11" s="76" t="s">
        <v>23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2"/>
      <c r="T11" s="111">
        <f t="shared" si="0"/>
        <v>0</v>
      </c>
      <c r="U11" s="103"/>
      <c r="V11" s="81">
        <v>0.7291666666666666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1,80</v>
      </c>
    </row>
    <row r="12" spans="1:29" ht="15" customHeight="1">
      <c r="A12" s="45"/>
      <c r="B12" s="156" t="s">
        <v>110</v>
      </c>
      <c r="C12" s="157"/>
      <c r="D12" s="115" t="s">
        <v>59</v>
      </c>
      <c r="E12" s="47">
        <v>2</v>
      </c>
      <c r="F12" s="48">
        <v>5</v>
      </c>
      <c r="G12" s="48">
        <v>5</v>
      </c>
      <c r="H12" s="48">
        <v>5</v>
      </c>
      <c r="I12" s="48">
        <v>5</v>
      </c>
      <c r="J12" s="48">
        <v>3</v>
      </c>
      <c r="K12" s="48">
        <v>5</v>
      </c>
      <c r="L12" s="48">
        <v>3</v>
      </c>
      <c r="M12" s="48">
        <v>5</v>
      </c>
      <c r="N12" s="48">
        <v>5</v>
      </c>
      <c r="O12" s="48"/>
      <c r="P12" s="48"/>
      <c r="Q12" s="48"/>
      <c r="R12" s="48"/>
      <c r="S12" s="94"/>
      <c r="T12" s="113">
        <f t="shared" si="0"/>
        <v>43</v>
      </c>
      <c r="U12" s="96"/>
      <c r="V12" s="101">
        <f>SUM(T12:T15)+IF(ISNUMBER(U12),U12,0)+IF(ISNUMBER(U14),U14,0)+IF(ISNUMBER(U15),U15,0)</f>
        <v>115</v>
      </c>
      <c r="W12" s="52">
        <f>COUNTIF($E12:$S12,0)+COUNTIF($E13:$S13,0)+COUNTIF($E14:$S14,0)+COUNTIF($E15:$S15,0)</f>
        <v>1</v>
      </c>
      <c r="X12" s="52">
        <f>COUNTIF($E12:$S12,1)+COUNTIF($E13:$S13,1)+COUNTIF($E14:$S14,1)+COUNTIF($E15:$S15,1)</f>
        <v>1</v>
      </c>
      <c r="Y12" s="52">
        <f>COUNTIF($E12:$S12,2)+COUNTIF($E13:$S13,2)+COUNTIF($E14:$S14,2)+COUNTIF($E15:$S15,2)</f>
        <v>2</v>
      </c>
      <c r="Z12" s="52">
        <f>COUNTIF($E12:$S12,3)+COUNTIF($E13:$S13,3)+COUNTIF($E14:$S14,3)+COUNTIF($E15:$S15,3)</f>
        <v>10</v>
      </c>
      <c r="AA12" s="52">
        <f>COUNTIF($E12:$S12,5)+COUNTIF($E13:$S13,5)+COUNTIF($E14:$S14,5)+COUNTIF($E15:$S15,5)</f>
        <v>16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66" t="s">
        <v>94</v>
      </c>
      <c r="B13" s="55">
        <v>4</v>
      </c>
      <c r="C13" s="56"/>
      <c r="D13" s="57"/>
      <c r="E13" s="58">
        <v>5</v>
      </c>
      <c r="F13" s="59">
        <v>3</v>
      </c>
      <c r="G13" s="59">
        <v>5</v>
      </c>
      <c r="H13" s="59">
        <v>3</v>
      </c>
      <c r="I13" s="59">
        <v>2</v>
      </c>
      <c r="J13" s="59">
        <v>5</v>
      </c>
      <c r="K13" s="59">
        <v>5</v>
      </c>
      <c r="L13" s="59">
        <v>5</v>
      </c>
      <c r="M13" s="59">
        <v>3</v>
      </c>
      <c r="N13" s="59">
        <v>5</v>
      </c>
      <c r="O13" s="59"/>
      <c r="P13" s="59"/>
      <c r="Q13" s="59"/>
      <c r="R13" s="59"/>
      <c r="S13" s="59"/>
      <c r="T13" s="106">
        <f t="shared" si="0"/>
        <v>41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67"/>
      <c r="B14" s="169" t="s">
        <v>29</v>
      </c>
      <c r="C14" s="170"/>
      <c r="D14" s="171"/>
      <c r="E14" s="66">
        <v>5</v>
      </c>
      <c r="F14" s="67">
        <v>0</v>
      </c>
      <c r="G14" s="67">
        <v>3</v>
      </c>
      <c r="H14" s="67">
        <v>3</v>
      </c>
      <c r="I14" s="67">
        <v>5</v>
      </c>
      <c r="J14" s="67">
        <v>3</v>
      </c>
      <c r="K14" s="67">
        <v>5</v>
      </c>
      <c r="L14" s="67">
        <v>3</v>
      </c>
      <c r="M14" s="67">
        <v>3</v>
      </c>
      <c r="N14" s="67">
        <v>1</v>
      </c>
      <c r="O14" s="67"/>
      <c r="P14" s="67"/>
      <c r="Q14" s="67"/>
      <c r="R14" s="67"/>
      <c r="S14" s="97"/>
      <c r="T14" s="106">
        <f t="shared" si="0"/>
        <v>31</v>
      </c>
      <c r="U14" s="107"/>
      <c r="V14" s="70">
        <v>0.5305555555555556</v>
      </c>
      <c r="W14" s="105" t="s">
        <v>9</v>
      </c>
      <c r="X14" s="72"/>
      <c r="Y14" s="72"/>
      <c r="Z14" s="73"/>
      <c r="AA14" s="73"/>
      <c r="AB14" s="74"/>
      <c r="AC14" s="75" t="str">
        <f>TEXT((V15-V14+0.00000000000001),"[hh].mm.ss")</f>
        <v>04.39.00</v>
      </c>
    </row>
    <row r="15" spans="1:29" ht="15" customHeight="1" thickBot="1">
      <c r="A15" s="168"/>
      <c r="B15" s="76" t="s">
        <v>128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2"/>
      <c r="T15" s="111">
        <f t="shared" si="0"/>
        <v>0</v>
      </c>
      <c r="U15" s="103"/>
      <c r="V15" s="81">
        <v>0.7243055555555555</v>
      </c>
      <c r="W15" s="100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3,60</v>
      </c>
    </row>
    <row r="16" spans="1:29" ht="13.5">
      <c r="A16" s="45"/>
      <c r="B16" s="156" t="s">
        <v>111</v>
      </c>
      <c r="C16" s="157"/>
      <c r="D16" s="115" t="s">
        <v>15</v>
      </c>
      <c r="E16" s="47">
        <v>0</v>
      </c>
      <c r="F16" s="48">
        <v>0</v>
      </c>
      <c r="G16" s="48">
        <v>3</v>
      </c>
      <c r="H16" s="48">
        <v>0</v>
      </c>
      <c r="I16" s="48">
        <v>0</v>
      </c>
      <c r="J16" s="48">
        <v>1</v>
      </c>
      <c r="K16" s="48">
        <v>3</v>
      </c>
      <c r="L16" s="48">
        <v>3</v>
      </c>
      <c r="M16" s="48">
        <v>5</v>
      </c>
      <c r="N16" s="48">
        <v>2</v>
      </c>
      <c r="O16" s="48"/>
      <c r="P16" s="48"/>
      <c r="Q16" s="48"/>
      <c r="R16" s="48"/>
      <c r="S16" s="94"/>
      <c r="T16" s="113">
        <f t="shared" si="0"/>
        <v>17</v>
      </c>
      <c r="U16" s="96"/>
      <c r="V16" s="101">
        <f>SUM(T16:T19)+IF(ISNUMBER(U16),U16,0)+IF(ISNUMBER(U18),U18,0)+IF(ISNUMBER(U19),U19,0)</f>
        <v>51</v>
      </c>
      <c r="W16" s="52">
        <f>COUNTIF($E16:$S16,0)+COUNTIF($E17:$S17,0)+COUNTIF($E18:$S18,0)+COUNTIF($E19:$S19,0)</f>
        <v>13</v>
      </c>
      <c r="X16" s="52">
        <f>COUNTIF($E16:$S16,1)+COUNTIF($E17:$S17,1)+COUNTIF($E18:$S18,1)+COUNTIF($E19:$S19,1)</f>
        <v>2</v>
      </c>
      <c r="Y16" s="52">
        <f>COUNTIF($E16:$S16,2)+COUNTIF($E17:$S17,2)+COUNTIF($E18:$S18,2)+COUNTIF($E19:$S19,2)</f>
        <v>4</v>
      </c>
      <c r="Z16" s="52">
        <f>COUNTIF($E16:$S16,3)+COUNTIF($E17:$S17,3)+COUNTIF($E18:$S18,3)+COUNTIF($E19:$S19,3)</f>
        <v>7</v>
      </c>
      <c r="AA16" s="52">
        <f>COUNTIF($E16:$S16,5)+COUNTIF($E17:$S17,5)+COUNTIF($E18:$S18,5)+COUNTIF($E19:$S19,5)</f>
        <v>4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.75" customHeight="1" thickBot="1">
      <c r="A17" s="166" t="s">
        <v>92</v>
      </c>
      <c r="B17" s="55">
        <v>50</v>
      </c>
      <c r="C17" s="56"/>
      <c r="D17" s="57"/>
      <c r="E17" s="58">
        <v>3</v>
      </c>
      <c r="F17" s="59">
        <v>0</v>
      </c>
      <c r="G17" s="59">
        <v>2</v>
      </c>
      <c r="H17" s="59">
        <v>0</v>
      </c>
      <c r="I17" s="59">
        <v>0</v>
      </c>
      <c r="J17" s="59">
        <v>2</v>
      </c>
      <c r="K17" s="59">
        <v>5</v>
      </c>
      <c r="L17" s="59">
        <v>2</v>
      </c>
      <c r="M17" s="59">
        <v>3</v>
      </c>
      <c r="N17" s="59">
        <v>0</v>
      </c>
      <c r="O17" s="59"/>
      <c r="P17" s="59"/>
      <c r="Q17" s="59"/>
      <c r="R17" s="59"/>
      <c r="S17" s="59"/>
      <c r="T17" s="106">
        <f t="shared" si="0"/>
        <v>17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.75" customHeight="1" thickBot="1">
      <c r="A18" s="167"/>
      <c r="B18" s="169" t="s">
        <v>112</v>
      </c>
      <c r="C18" s="170"/>
      <c r="D18" s="171"/>
      <c r="E18" s="66">
        <v>0</v>
      </c>
      <c r="F18" s="67">
        <v>0</v>
      </c>
      <c r="G18" s="67">
        <v>0</v>
      </c>
      <c r="H18" s="67">
        <v>0</v>
      </c>
      <c r="I18" s="67">
        <v>0</v>
      </c>
      <c r="J18" s="67">
        <v>3</v>
      </c>
      <c r="K18" s="67">
        <v>3</v>
      </c>
      <c r="L18" s="67">
        <v>5</v>
      </c>
      <c r="M18" s="67">
        <v>5</v>
      </c>
      <c r="N18" s="67">
        <v>1</v>
      </c>
      <c r="O18" s="67"/>
      <c r="P18" s="67"/>
      <c r="Q18" s="67"/>
      <c r="R18" s="67"/>
      <c r="S18" s="97"/>
      <c r="T18" s="106">
        <f t="shared" si="0"/>
        <v>17</v>
      </c>
      <c r="U18" s="107"/>
      <c r="V18" s="70">
        <v>0.5298611111111111</v>
      </c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05.17.00</v>
      </c>
    </row>
    <row r="19" spans="1:29" ht="15.75" customHeight="1" thickBot="1">
      <c r="A19" s="168"/>
      <c r="B19" s="76" t="s">
        <v>23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102"/>
      <c r="T19" s="137">
        <f t="shared" si="0"/>
        <v>0</v>
      </c>
      <c r="U19" s="103"/>
      <c r="V19" s="81">
        <v>0.75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1,70</v>
      </c>
    </row>
    <row r="20" ht="12.75">
      <c r="B20" s="3"/>
    </row>
  </sheetData>
  <sheetProtection/>
  <mergeCells count="15">
    <mergeCell ref="B16:C16"/>
    <mergeCell ref="A17:A19"/>
    <mergeCell ref="B18:D18"/>
    <mergeCell ref="A13:A15"/>
    <mergeCell ref="B14:D14"/>
    <mergeCell ref="A9:A11"/>
    <mergeCell ref="B10:D10"/>
    <mergeCell ref="B12:C12"/>
    <mergeCell ref="A1:C2"/>
    <mergeCell ref="A3:V3"/>
    <mergeCell ref="W1:AC1"/>
    <mergeCell ref="B8:C8"/>
    <mergeCell ref="E4:N5"/>
    <mergeCell ref="D2:V2"/>
    <mergeCell ref="D1:V1"/>
  </mergeCells>
  <printOptions/>
  <pageMargins left="0.23" right="0.49" top="0.38" bottom="0.36" header="0.32" footer="0.1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3"/>
  <sheetViews>
    <sheetView zoomScale="80" zoomScaleNormal="80" zoomScalePageLayoutView="0" workbookViewId="0" topLeftCell="A1">
      <selection activeCell="AC23" sqref="A1:AC23"/>
    </sheetView>
  </sheetViews>
  <sheetFormatPr defaultColWidth="10.375" defaultRowHeight="12.75"/>
  <cols>
    <col min="1" max="1" width="9.625" style="0" customWidth="1"/>
    <col min="2" max="2" width="9.625" style="1" customWidth="1"/>
    <col min="3" max="3" width="9.625" style="0" customWidth="1"/>
    <col min="4" max="4" width="10.375" style="0" customWidth="1"/>
    <col min="5" max="19" width="3.375" style="0" customWidth="1"/>
    <col min="20" max="20" width="6.375" style="0" customWidth="1"/>
    <col min="21" max="21" width="5.375" style="0" customWidth="1"/>
    <col min="22" max="22" width="9.375" style="0" customWidth="1"/>
    <col min="23" max="28" width="3.375" style="0" customWidth="1"/>
    <col min="29" max="29" width="9.375" style="0" customWidth="1"/>
  </cols>
  <sheetData>
    <row r="1" spans="1:29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53" t="s">
        <v>55</v>
      </c>
      <c r="X1" s="154"/>
      <c r="Y1" s="154"/>
      <c r="Z1" s="154"/>
      <c r="AA1" s="154"/>
      <c r="AB1" s="154"/>
      <c r="AC1" s="155"/>
    </row>
    <row r="2" spans="1:29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W2" s="4"/>
      <c r="X2" s="4"/>
      <c r="Y2" s="4"/>
      <c r="Z2" s="4"/>
      <c r="AA2" s="4"/>
      <c r="AB2" s="5"/>
      <c r="AC2" s="127" t="s">
        <v>11</v>
      </c>
    </row>
    <row r="3" spans="1:29" ht="30" customHeight="1" thickBo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6"/>
      <c r="X3" s="6"/>
      <c r="Y3" s="6"/>
      <c r="Z3" s="6"/>
      <c r="AA3" s="6"/>
      <c r="AB3" s="6"/>
      <c r="AC3" s="116"/>
    </row>
    <row r="4" spans="1:29" s="3" customFormat="1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s="3" customFormat="1" ht="1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s="3" customFormat="1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s="3" customFormat="1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s="3" customFormat="1" ht="15" customHeight="1">
      <c r="A8" s="45" t="s">
        <v>16</v>
      </c>
      <c r="B8" s="156" t="s">
        <v>24</v>
      </c>
      <c r="C8" s="157"/>
      <c r="D8" s="46" t="s">
        <v>15</v>
      </c>
      <c r="E8" s="47">
        <v>3</v>
      </c>
      <c r="F8" s="48">
        <v>5</v>
      </c>
      <c r="G8" s="48">
        <v>0</v>
      </c>
      <c r="H8" s="48">
        <v>3</v>
      </c>
      <c r="I8" s="48">
        <v>3</v>
      </c>
      <c r="J8" s="48">
        <v>3</v>
      </c>
      <c r="K8" s="48">
        <v>3</v>
      </c>
      <c r="L8" s="48">
        <v>3</v>
      </c>
      <c r="M8" s="48">
        <v>5</v>
      </c>
      <c r="N8" s="48">
        <v>3</v>
      </c>
      <c r="O8" s="48"/>
      <c r="P8" s="48"/>
      <c r="Q8" s="48"/>
      <c r="R8" s="48"/>
      <c r="S8" s="48"/>
      <c r="T8" s="49">
        <f>IF(E8="","",SUM(E8:S8)+(COUNTIF(E8:S8,"5*")*5))</f>
        <v>31</v>
      </c>
      <c r="U8" s="50"/>
      <c r="V8" s="51">
        <f>SUM(T8:T11)+IF(ISNUMBER(U8),U8,0)+IF(ISNUMBER(U10),U10,0)+IF(ISNUMBER(U11),U11,0)</f>
        <v>89</v>
      </c>
      <c r="W8" s="52">
        <f>COUNTIF($E8:$S8,0)+COUNTIF($E9:$S9,0)+COUNTIF($E10:$S10,0)+COUNTIF($E11:$S11,0)</f>
        <v>3</v>
      </c>
      <c r="X8" s="52">
        <f>COUNTIF($E8:$S8,1)+COUNTIF($E9:$S9,1)+COUNTIF($E10:$S10,1)+COUNTIF($E11:$S11,1)</f>
        <v>3</v>
      </c>
      <c r="Y8" s="52">
        <f>COUNTIF($E8:$S8,2)+COUNTIF($E9:$S9,2)+COUNTIF($E10:$S10,2)+COUNTIF($E11:$S11,2)</f>
        <v>2</v>
      </c>
      <c r="Z8" s="52">
        <f>COUNTIF($E8:$S8,3)+COUNTIF($E9:$S9,3)+COUNTIF($E10:$S10,3)+COUNTIF($E11:$S11,3)</f>
        <v>14</v>
      </c>
      <c r="AA8" s="52">
        <f>COUNTIF($E8:$S8,5)+COUNTIF($E9:$S9,5)+COUNTIF($E10:$S10,5)+COUNTIF($E11:$S11,5)</f>
        <v>8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s="3" customFormat="1" ht="15" customHeight="1" thickBot="1">
      <c r="A9" s="172" t="s">
        <v>93</v>
      </c>
      <c r="B9" s="117">
        <v>69</v>
      </c>
      <c r="C9" s="56"/>
      <c r="D9" s="57"/>
      <c r="E9" s="58">
        <v>5</v>
      </c>
      <c r="F9" s="59">
        <v>1</v>
      </c>
      <c r="G9" s="59">
        <v>5</v>
      </c>
      <c r="H9" s="59">
        <v>3</v>
      </c>
      <c r="I9" s="59">
        <v>3</v>
      </c>
      <c r="J9" s="59">
        <v>3</v>
      </c>
      <c r="K9" s="59">
        <v>5</v>
      </c>
      <c r="L9" s="59">
        <v>2</v>
      </c>
      <c r="M9" s="59">
        <v>3</v>
      </c>
      <c r="N9" s="59">
        <v>3</v>
      </c>
      <c r="O9" s="59"/>
      <c r="P9" s="59"/>
      <c r="Q9" s="59"/>
      <c r="R9" s="59"/>
      <c r="S9" s="59"/>
      <c r="T9" s="60">
        <f>IF(E9="","",SUM(E9:S9)+(COUNTIF(E9:S9,"5*")*5))</f>
        <v>33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s="3" customFormat="1" ht="15" customHeight="1" thickBot="1">
      <c r="A10" s="173"/>
      <c r="B10" s="169" t="s">
        <v>17</v>
      </c>
      <c r="C10" s="170"/>
      <c r="D10" s="171"/>
      <c r="E10" s="66">
        <v>5</v>
      </c>
      <c r="F10" s="67">
        <v>1</v>
      </c>
      <c r="G10" s="67">
        <v>0</v>
      </c>
      <c r="H10" s="67">
        <v>0</v>
      </c>
      <c r="I10" s="67">
        <v>3</v>
      </c>
      <c r="J10" s="67">
        <v>2</v>
      </c>
      <c r="K10" s="67">
        <v>3</v>
      </c>
      <c r="L10" s="67">
        <v>1</v>
      </c>
      <c r="M10" s="67">
        <v>5</v>
      </c>
      <c r="N10" s="67">
        <v>5</v>
      </c>
      <c r="O10" s="67"/>
      <c r="P10" s="67"/>
      <c r="Q10" s="67"/>
      <c r="R10" s="67"/>
      <c r="S10" s="97"/>
      <c r="T10" s="106">
        <f>IF(E10="","",SUM(E10:S10)+(COUNTIF(E10:S10,"5*")*5))</f>
        <v>25</v>
      </c>
      <c r="U10" s="107"/>
      <c r="V10" s="70">
        <v>0.5291666666666667</v>
      </c>
      <c r="W10" s="105" t="s">
        <v>9</v>
      </c>
      <c r="X10" s="72"/>
      <c r="Y10" s="72"/>
      <c r="Z10" s="73"/>
      <c r="AA10" s="73"/>
      <c r="AB10" s="74"/>
      <c r="AC10" s="75" t="str">
        <f>TEXT((V11-V10+0.00000000000001),"[hh].mm.ss")</f>
        <v>05.33.00</v>
      </c>
    </row>
    <row r="11" spans="1:29" s="3" customFormat="1" ht="15" customHeight="1" thickBot="1">
      <c r="A11" s="174"/>
      <c r="B11" s="76" t="s">
        <v>55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2"/>
      <c r="T11" s="103"/>
      <c r="U11" s="103"/>
      <c r="V11" s="81">
        <v>0.7604166666666666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2,90</v>
      </c>
    </row>
    <row r="12" spans="1:29" s="3" customFormat="1" ht="15" customHeight="1">
      <c r="A12" s="45"/>
      <c r="B12" s="156" t="s">
        <v>113</v>
      </c>
      <c r="C12" s="157"/>
      <c r="D12" s="46" t="s">
        <v>59</v>
      </c>
      <c r="E12" s="47">
        <v>2</v>
      </c>
      <c r="F12" s="48">
        <v>5</v>
      </c>
      <c r="G12" s="48">
        <v>0</v>
      </c>
      <c r="H12" s="48">
        <v>1</v>
      </c>
      <c r="I12" s="48">
        <v>3</v>
      </c>
      <c r="J12" s="48">
        <v>3</v>
      </c>
      <c r="K12" s="48">
        <v>3</v>
      </c>
      <c r="L12" s="48">
        <v>1</v>
      </c>
      <c r="M12" s="48">
        <v>5</v>
      </c>
      <c r="N12" s="48">
        <v>5</v>
      </c>
      <c r="O12" s="48"/>
      <c r="P12" s="48"/>
      <c r="Q12" s="48"/>
      <c r="R12" s="94"/>
      <c r="S12" s="94"/>
      <c r="T12" s="95">
        <f>IF(E12="","",SUM(E12:S12)+(COUNTIF(E12:S12,"5*")*5))</f>
        <v>28</v>
      </c>
      <c r="U12" s="96"/>
      <c r="V12" s="101">
        <f>SUM(T12:T15)+IF(ISNUMBER(U12),U12,0)+IF(ISNUMBER(U14),U14,0)+IF(ISNUMBER(U15),U15,0)</f>
        <v>28</v>
      </c>
      <c r="W12" s="52">
        <f>COUNTIF($E12:$S12,0)+COUNTIF($E13:$S13,0)+COUNTIF($E14:$S14,0)+COUNTIF($E15:$S15,0)</f>
        <v>1</v>
      </c>
      <c r="X12" s="52">
        <f>COUNTIF($E12:$S12,1)+COUNTIF($E13:$S13,1)+COUNTIF($E14:$S14,1)+COUNTIF($E15:$S15,1)</f>
        <v>2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3</v>
      </c>
      <c r="AA12" s="52">
        <f>COUNTIF($E12:$S12,5)+COUNTIF($E13:$S13,5)+COUNTIF($E14:$S14,5)+COUNTIF($E15:$S15,5)</f>
        <v>3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s="3" customFormat="1" ht="15" customHeight="1" thickBot="1">
      <c r="A13" s="172" t="s">
        <v>6</v>
      </c>
      <c r="B13" s="117">
        <v>55</v>
      </c>
      <c r="C13" s="56"/>
      <c r="D13" s="57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0">
        <f>IF(E13="","",SUM(E13:S13)+(COUNTIF(E13:S13,"5*")*5))</f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s="3" customFormat="1" ht="15" customHeight="1" thickBot="1">
      <c r="A14" s="173"/>
      <c r="B14" s="169" t="s">
        <v>117</v>
      </c>
      <c r="C14" s="170"/>
      <c r="D14" s="171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>
        <f>IF(E14="","",SUM(E14:S14)+(COUNTIF(E14:S14,"5*")*5))</f>
      </c>
      <c r="U14" s="69"/>
      <c r="V14" s="70"/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00.00.00</v>
      </c>
    </row>
    <row r="15" spans="1:29" s="3" customFormat="1" ht="15" customHeight="1" thickBot="1">
      <c r="A15" s="174"/>
      <c r="B15" s="76" t="s">
        <v>116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97"/>
      <c r="S15" s="97"/>
      <c r="T15" s="98"/>
      <c r="U15" s="98"/>
      <c r="V15" s="70"/>
      <c r="W15" s="82" t="s">
        <v>10</v>
      </c>
      <c r="X15" s="83"/>
      <c r="Y15" s="83"/>
      <c r="Z15" s="84"/>
      <c r="AA15" s="83"/>
      <c r="AB15" s="85"/>
      <c r="AC15" s="86">
        <f>TEXT(IF($E13="","",(IF($E14="",T13/(15-(COUNTIF($E13:$S13,""))),(IF($E15="",(T13+T14)/(30-(COUNTIF($E13:$S13,"")+COUNTIF($E14:$S14,""))),(T13+T14+T15)/(45-(COUNTIF($E13:$S13,"")+COUNTIF($E14:$S14,"")+COUNTIF($E15:$S15,"")))))))),"0,00")</f>
      </c>
    </row>
    <row r="16" spans="1:29" ht="15" customHeight="1">
      <c r="A16" s="45"/>
      <c r="B16" s="156" t="s">
        <v>78</v>
      </c>
      <c r="C16" s="157"/>
      <c r="D16" s="46" t="s">
        <v>15</v>
      </c>
      <c r="E16" s="47">
        <v>0</v>
      </c>
      <c r="F16" s="48">
        <v>2</v>
      </c>
      <c r="G16" s="48">
        <v>2</v>
      </c>
      <c r="H16" s="48">
        <v>3</v>
      </c>
      <c r="I16" s="48">
        <v>3</v>
      </c>
      <c r="J16" s="48">
        <v>5</v>
      </c>
      <c r="K16" s="48">
        <v>3</v>
      </c>
      <c r="L16" s="48">
        <v>3</v>
      </c>
      <c r="M16" s="48">
        <v>5</v>
      </c>
      <c r="N16" s="48">
        <v>5</v>
      </c>
      <c r="O16" s="48"/>
      <c r="P16" s="48"/>
      <c r="Q16" s="48"/>
      <c r="R16" s="48"/>
      <c r="S16" s="48"/>
      <c r="T16" s="49">
        <f>IF(E16="","",SUM(E16:S16)+(COUNTIF(E16:S16,"5*")*5))</f>
        <v>31</v>
      </c>
      <c r="U16" s="50"/>
      <c r="V16" s="51">
        <f>SUM(T16:T19)+IF(ISNUMBER(U16),U16,0)+IF(ISNUMBER(U18),U18,0)+IF(ISNUMBER(U19),U19,0)</f>
        <v>92</v>
      </c>
      <c r="W16" s="52">
        <f>COUNTIF($E16:$S16,0)+COUNTIF($E17:$S17,0)+COUNTIF($E18:$S18,0)+COUNTIF($E19:$S19,0)</f>
        <v>3</v>
      </c>
      <c r="X16" s="52">
        <f>COUNTIF($E16:$S16,1)+COUNTIF($E17:$S17,1)+COUNTIF($E18:$S18,1)+COUNTIF($E19:$S19,1)</f>
        <v>2</v>
      </c>
      <c r="Y16" s="52">
        <f>COUNTIF($E16:$S16,2)+COUNTIF($E17:$S17,2)+COUNTIF($E18:$S18,2)+COUNTIF($E19:$S19,2)</f>
        <v>3</v>
      </c>
      <c r="Z16" s="52">
        <f>COUNTIF($E16:$S16,3)+COUNTIF($E17:$S17,3)+COUNTIF($E18:$S18,3)+COUNTIF($E19:$S19,3)</f>
        <v>13</v>
      </c>
      <c r="AA16" s="52">
        <f>COUNTIF($E16:$S16,5)+COUNTIF($E17:$S17,5)+COUNTIF($E18:$S18,5)+COUNTIF($E19:$S19,5)</f>
        <v>9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72" t="s">
        <v>94</v>
      </c>
      <c r="B17" s="117">
        <v>53</v>
      </c>
      <c r="C17" s="56"/>
      <c r="D17" s="57"/>
      <c r="E17" s="58">
        <v>5</v>
      </c>
      <c r="F17" s="59">
        <v>1</v>
      </c>
      <c r="G17" s="59">
        <v>0</v>
      </c>
      <c r="H17" s="59">
        <v>3</v>
      </c>
      <c r="I17" s="59">
        <v>3</v>
      </c>
      <c r="J17" s="59">
        <v>3</v>
      </c>
      <c r="K17" s="59">
        <v>3</v>
      </c>
      <c r="L17" s="59">
        <v>3</v>
      </c>
      <c r="M17" s="59">
        <v>5</v>
      </c>
      <c r="N17" s="59">
        <v>5</v>
      </c>
      <c r="O17" s="59"/>
      <c r="P17" s="59"/>
      <c r="Q17" s="59"/>
      <c r="R17" s="59"/>
      <c r="S17" s="59"/>
      <c r="T17" s="60">
        <f>IF(E17="","",SUM(E17:S17)+(COUNTIF(E17:S17,"5*")*5))</f>
        <v>31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73"/>
      <c r="B18" s="169" t="s">
        <v>49</v>
      </c>
      <c r="C18" s="170"/>
      <c r="D18" s="171"/>
      <c r="E18" s="66">
        <v>3</v>
      </c>
      <c r="F18" s="67">
        <v>1</v>
      </c>
      <c r="G18" s="67">
        <v>0</v>
      </c>
      <c r="H18" s="67">
        <v>3</v>
      </c>
      <c r="I18" s="67">
        <v>3</v>
      </c>
      <c r="J18" s="67">
        <v>2</v>
      </c>
      <c r="K18" s="67">
        <v>5</v>
      </c>
      <c r="L18" s="67">
        <v>3</v>
      </c>
      <c r="M18" s="67">
        <v>5</v>
      </c>
      <c r="N18" s="67">
        <v>5</v>
      </c>
      <c r="O18" s="67"/>
      <c r="P18" s="67"/>
      <c r="Q18" s="67"/>
      <c r="R18" s="67"/>
      <c r="S18" s="67"/>
      <c r="T18" s="68">
        <f>IF(E18="","",SUM(E18:S18)+(COUNTIF(E18:S18,"5*")*5))</f>
        <v>30</v>
      </c>
      <c r="U18" s="69"/>
      <c r="V18" s="70">
        <v>0.5277777777777778</v>
      </c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05.35.00</v>
      </c>
    </row>
    <row r="19" spans="1:29" ht="15" customHeight="1" thickBot="1">
      <c r="A19" s="174"/>
      <c r="B19" s="76" t="s">
        <v>72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02"/>
      <c r="S19" s="102"/>
      <c r="T19" s="103"/>
      <c r="U19" s="103"/>
      <c r="V19" s="81">
        <v>0.7604166666666666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3,05</v>
      </c>
    </row>
    <row r="20" spans="1:29" ht="15" customHeight="1">
      <c r="A20" s="45"/>
      <c r="B20" s="156" t="s">
        <v>114</v>
      </c>
      <c r="C20" s="157"/>
      <c r="D20" s="46" t="s">
        <v>59</v>
      </c>
      <c r="E20" s="47">
        <v>0</v>
      </c>
      <c r="F20" s="48">
        <v>3</v>
      </c>
      <c r="G20" s="48">
        <v>3</v>
      </c>
      <c r="H20" s="48">
        <v>2</v>
      </c>
      <c r="I20" s="48">
        <v>3</v>
      </c>
      <c r="J20" s="48">
        <v>2</v>
      </c>
      <c r="K20" s="48">
        <v>3</v>
      </c>
      <c r="L20" s="48">
        <v>1</v>
      </c>
      <c r="M20" s="48">
        <v>5</v>
      </c>
      <c r="N20" s="48">
        <v>5</v>
      </c>
      <c r="O20" s="48"/>
      <c r="P20" s="48"/>
      <c r="Q20" s="48"/>
      <c r="R20" s="48"/>
      <c r="S20" s="48"/>
      <c r="T20" s="49">
        <f>IF(E20="","",SUM(E20:S20)+(COUNTIF(E20:S20,"5*")*5))</f>
        <v>27</v>
      </c>
      <c r="U20" s="50"/>
      <c r="V20" s="51">
        <f>SUM(T20:T23)+IF(ISNUMBER(U20),U20,0)+IF(ISNUMBER(U22),U22,0)+IF(ISNUMBER(U23),U23,0)</f>
        <v>78</v>
      </c>
      <c r="W20" s="52">
        <f>COUNTIF($E20:$S20,0)+COUNTIF($E21:$S21,0)+COUNTIF($E22:$S22,0)+COUNTIF($E23:$S23,0)</f>
        <v>1</v>
      </c>
      <c r="X20" s="52">
        <f>COUNTIF($E20:$S20,1)+COUNTIF($E21:$S21,1)+COUNTIF($E22:$S22,1)+COUNTIF($E23:$S23,1)</f>
        <v>8</v>
      </c>
      <c r="Y20" s="52">
        <f>COUNTIF($E20:$S20,2)+COUNTIF($E21:$S21,2)+COUNTIF($E22:$S22,2)+COUNTIF($E23:$S23,2)</f>
        <v>7</v>
      </c>
      <c r="Z20" s="52">
        <f>COUNTIF($E20:$S20,3)+COUNTIF($E21:$S21,3)+COUNTIF($E22:$S22,3)+COUNTIF($E23:$S23,3)</f>
        <v>7</v>
      </c>
      <c r="AA20" s="52">
        <f>COUNTIF($E20:$S20,5)+COUNTIF($E21:$S21,5)+COUNTIF($E22:$S22,5)+COUNTIF($E23:$S23,5)</f>
        <v>7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172" t="s">
        <v>92</v>
      </c>
      <c r="B21" s="117">
        <v>51</v>
      </c>
      <c r="C21" s="56"/>
      <c r="D21" s="57"/>
      <c r="E21" s="58">
        <v>3</v>
      </c>
      <c r="F21" s="59">
        <v>5</v>
      </c>
      <c r="G21" s="59">
        <v>3</v>
      </c>
      <c r="H21" s="59">
        <v>5</v>
      </c>
      <c r="I21" s="59">
        <v>3</v>
      </c>
      <c r="J21" s="59">
        <v>1</v>
      </c>
      <c r="K21" s="59">
        <v>2</v>
      </c>
      <c r="L21" s="59">
        <v>1</v>
      </c>
      <c r="M21" s="59">
        <v>5</v>
      </c>
      <c r="N21" s="59">
        <v>1</v>
      </c>
      <c r="O21" s="59"/>
      <c r="P21" s="59"/>
      <c r="Q21" s="59"/>
      <c r="R21" s="59"/>
      <c r="S21" s="59"/>
      <c r="T21" s="60">
        <f>IF(E21="","",SUM(E21:S21)+(COUNTIF(E21:S21,"5*")*5))</f>
        <v>29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4.25" thickBot="1">
      <c r="A22" s="173"/>
      <c r="B22" s="169" t="s">
        <v>45</v>
      </c>
      <c r="C22" s="170"/>
      <c r="D22" s="171"/>
      <c r="E22" s="66">
        <v>5</v>
      </c>
      <c r="F22" s="67">
        <v>2</v>
      </c>
      <c r="G22" s="67">
        <v>2</v>
      </c>
      <c r="H22" s="67">
        <v>1</v>
      </c>
      <c r="I22" s="67">
        <v>2</v>
      </c>
      <c r="J22" s="67">
        <v>1</v>
      </c>
      <c r="K22" s="67">
        <v>1</v>
      </c>
      <c r="L22" s="67">
        <v>1</v>
      </c>
      <c r="M22" s="67">
        <v>5</v>
      </c>
      <c r="N22" s="67">
        <v>2</v>
      </c>
      <c r="O22" s="67"/>
      <c r="P22" s="67"/>
      <c r="Q22" s="67"/>
      <c r="R22" s="67"/>
      <c r="S22" s="67"/>
      <c r="T22" s="68">
        <f>IF(E22="","",SUM(E22:S22)+(COUNTIF(E22:S22,"5*")*5))</f>
        <v>22</v>
      </c>
      <c r="U22" s="69"/>
      <c r="V22" s="70">
        <v>0.5270833333333333</v>
      </c>
      <c r="W22" s="105" t="s">
        <v>9</v>
      </c>
      <c r="X22" s="72"/>
      <c r="Y22" s="72"/>
      <c r="Z22" s="73"/>
      <c r="AA22" s="73"/>
      <c r="AB22" s="74"/>
      <c r="AC22" s="75" t="str">
        <f>TEXT((V23-V22+0.00000000000001),"[hh].mm.ss")</f>
        <v>04.31.00</v>
      </c>
    </row>
    <row r="23" spans="1:29" ht="14.25" thickBot="1">
      <c r="A23" s="174"/>
      <c r="B23" s="76" t="s">
        <v>115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102"/>
      <c r="S23" s="102"/>
      <c r="T23" s="103"/>
      <c r="U23" s="103"/>
      <c r="V23" s="81">
        <v>0.7152777777777778</v>
      </c>
      <c r="W23" s="100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2,55</v>
      </c>
    </row>
  </sheetData>
  <sheetProtection/>
  <mergeCells count="18">
    <mergeCell ref="W1:AC1"/>
    <mergeCell ref="D2:V2"/>
    <mergeCell ref="E4:N5"/>
    <mergeCell ref="A9:A11"/>
    <mergeCell ref="A1:C2"/>
    <mergeCell ref="A3:V3"/>
    <mergeCell ref="B10:D10"/>
    <mergeCell ref="B8:C8"/>
    <mergeCell ref="B14:D14"/>
    <mergeCell ref="B12:C12"/>
    <mergeCell ref="A13:A15"/>
    <mergeCell ref="D1:V1"/>
    <mergeCell ref="B20:C20"/>
    <mergeCell ref="A21:A23"/>
    <mergeCell ref="B22:D22"/>
    <mergeCell ref="B16:C16"/>
    <mergeCell ref="A17:A19"/>
    <mergeCell ref="B18:D18"/>
  </mergeCells>
  <printOptions/>
  <pageMargins left="0.1968503937007874" right="0" top="0.42" bottom="0.1968503937007874" header="0.2362204724409449" footer="0.4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31"/>
  <sheetViews>
    <sheetView zoomScale="80" zoomScaleNormal="80" zoomScalePageLayoutView="0" workbookViewId="0" topLeftCell="A1">
      <selection activeCell="AC32" sqref="A1:AC32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12.50390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11.5039062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53" t="s">
        <v>55</v>
      </c>
      <c r="X1" s="154"/>
      <c r="Y1" s="154"/>
      <c r="Z1" s="154"/>
      <c r="AA1" s="154"/>
      <c r="AB1" s="154"/>
      <c r="AC1" s="155"/>
    </row>
    <row r="2" spans="1:29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W2" s="4"/>
      <c r="X2" s="4"/>
      <c r="Y2" s="4"/>
      <c r="Z2" s="4"/>
      <c r="AA2" s="4"/>
      <c r="AB2" s="5"/>
      <c r="AC2" s="126" t="s">
        <v>12</v>
      </c>
    </row>
    <row r="3" spans="1:29" ht="30" customHeight="1" thickBo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6"/>
      <c r="X3" s="6"/>
      <c r="Y3" s="6"/>
      <c r="Z3" s="6"/>
      <c r="AA3" s="6"/>
      <c r="AB3" s="6"/>
      <c r="AC3" s="118"/>
    </row>
    <row r="4" spans="1:29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6" t="s">
        <v>25</v>
      </c>
      <c r="C8" s="157"/>
      <c r="D8" s="46" t="s">
        <v>15</v>
      </c>
      <c r="E8" s="47">
        <v>2</v>
      </c>
      <c r="F8" s="48">
        <v>0</v>
      </c>
      <c r="G8" s="48">
        <v>5</v>
      </c>
      <c r="H8" s="48">
        <v>3</v>
      </c>
      <c r="I8" s="48">
        <v>3</v>
      </c>
      <c r="J8" s="48">
        <v>1</v>
      </c>
      <c r="K8" s="48">
        <v>3</v>
      </c>
      <c r="L8" s="48">
        <v>2</v>
      </c>
      <c r="M8" s="48">
        <v>5</v>
      </c>
      <c r="N8" s="48">
        <v>3</v>
      </c>
      <c r="O8" s="48"/>
      <c r="P8" s="48"/>
      <c r="Q8" s="48"/>
      <c r="R8" s="48"/>
      <c r="S8" s="48"/>
      <c r="T8" s="113">
        <f>IF(E8="","",SUM(E8:S8)+(COUNTIF(E8:S8,"5*")*5))</f>
        <v>27</v>
      </c>
      <c r="U8" s="50"/>
      <c r="V8" s="51">
        <f>SUM(T8:T11)+IF(ISNUMBER(U8),U8,0)+IF(ISNUMBER(U10),U10,0)+IF(ISNUMBER(U11),U11,0)</f>
        <v>70</v>
      </c>
      <c r="W8" s="52">
        <f>COUNTIF($E8:$S8,0)+COUNTIF($E9:$S9,0)+COUNTIF($E10:$S10,0)+COUNTIF($E11:$S11,0)</f>
        <v>5</v>
      </c>
      <c r="X8" s="52">
        <f>COUNTIF($E8:$S8,1)+COUNTIF($E9:$S9,1)+COUNTIF($E10:$S10,1)+COUNTIF($E11:$S11,1)</f>
        <v>6</v>
      </c>
      <c r="Y8" s="52">
        <f>COUNTIF($E8:$S8,2)+COUNTIF($E9:$S9,2)+COUNTIF($E10:$S10,2)+COUNTIF($E11:$S11,2)</f>
        <v>5</v>
      </c>
      <c r="Z8" s="52">
        <f>COUNTIF($E8:$S8,3)+COUNTIF($E9:$S9,3)+COUNTIF($E10:$S10,3)+COUNTIF($E11:$S11,3)</f>
        <v>8</v>
      </c>
      <c r="AA8" s="52">
        <f>COUNTIF($E8:$S8,5)+COUNTIF($E9:$S9,5)+COUNTIF($E10:$S10,5)+COUNTIF($E11:$S11,5)</f>
        <v>6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75" t="s">
        <v>95</v>
      </c>
      <c r="B9" s="91">
        <v>100</v>
      </c>
      <c r="C9" s="56"/>
      <c r="D9" s="57"/>
      <c r="E9" s="58">
        <v>0</v>
      </c>
      <c r="F9" s="59">
        <v>5</v>
      </c>
      <c r="G9" s="59">
        <v>2</v>
      </c>
      <c r="H9" s="59">
        <v>1</v>
      </c>
      <c r="I9" s="59">
        <v>3</v>
      </c>
      <c r="J9" s="59">
        <v>3</v>
      </c>
      <c r="K9" s="59">
        <v>2</v>
      </c>
      <c r="L9" s="59">
        <v>2</v>
      </c>
      <c r="M9" s="59">
        <v>1</v>
      </c>
      <c r="N9" s="59">
        <v>1</v>
      </c>
      <c r="O9" s="59"/>
      <c r="P9" s="59"/>
      <c r="Q9" s="59"/>
      <c r="R9" s="59"/>
      <c r="S9" s="59"/>
      <c r="T9" s="106">
        <f aca="true" t="shared" si="0" ref="T9:T27">IF(E9="","",SUM(E9:S9)+(COUNTIF(E9:S9,"5*")*5))</f>
        <v>20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67"/>
      <c r="B10" s="169" t="s">
        <v>64</v>
      </c>
      <c r="C10" s="170"/>
      <c r="D10" s="171"/>
      <c r="E10" s="66">
        <v>0</v>
      </c>
      <c r="F10" s="67">
        <v>0</v>
      </c>
      <c r="G10" s="67">
        <v>1</v>
      </c>
      <c r="H10" s="67">
        <v>3</v>
      </c>
      <c r="I10" s="67">
        <v>3</v>
      </c>
      <c r="J10" s="67">
        <v>5</v>
      </c>
      <c r="K10" s="67">
        <v>1</v>
      </c>
      <c r="L10" s="67">
        <v>5</v>
      </c>
      <c r="M10" s="67">
        <v>0</v>
      </c>
      <c r="N10" s="67">
        <v>5</v>
      </c>
      <c r="O10" s="67"/>
      <c r="P10" s="67"/>
      <c r="Q10" s="67"/>
      <c r="R10" s="67"/>
      <c r="S10" s="67"/>
      <c r="T10" s="106">
        <f t="shared" si="0"/>
        <v>23</v>
      </c>
      <c r="U10" s="107"/>
      <c r="V10" s="129">
        <v>0.5229166666666667</v>
      </c>
      <c r="W10" s="82" t="s">
        <v>9</v>
      </c>
      <c r="X10" s="72"/>
      <c r="Y10" s="72"/>
      <c r="Z10" s="73"/>
      <c r="AA10" s="73"/>
      <c r="AB10" s="74"/>
      <c r="AC10" s="75" t="str">
        <f>TEXT((V11-V10+0.00000000000001),"[hh].mm.ss")</f>
        <v>05.24.00</v>
      </c>
    </row>
    <row r="11" spans="1:29" ht="15" customHeight="1" thickBot="1">
      <c r="A11" s="168"/>
      <c r="B11" s="76" t="s">
        <v>67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95">
        <f t="shared" si="0"/>
      </c>
      <c r="U11" s="103"/>
      <c r="V11" s="81">
        <v>0.7479166666666667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2,15</v>
      </c>
    </row>
    <row r="12" spans="1:29" ht="15" customHeight="1">
      <c r="A12" s="45"/>
      <c r="B12" s="156" t="s">
        <v>28</v>
      </c>
      <c r="C12" s="157"/>
      <c r="D12" s="46" t="s">
        <v>15</v>
      </c>
      <c r="E12" s="47">
        <v>0</v>
      </c>
      <c r="F12" s="48">
        <v>0</v>
      </c>
      <c r="G12" s="48">
        <v>0</v>
      </c>
      <c r="H12" s="48">
        <v>5</v>
      </c>
      <c r="I12" s="48">
        <v>5</v>
      </c>
      <c r="J12" s="48">
        <v>3</v>
      </c>
      <c r="K12" s="48">
        <v>5</v>
      </c>
      <c r="L12" s="48">
        <v>5</v>
      </c>
      <c r="M12" s="48">
        <v>5</v>
      </c>
      <c r="N12" s="108">
        <v>2</v>
      </c>
      <c r="O12" s="109"/>
      <c r="P12" s="108"/>
      <c r="Q12" s="108"/>
      <c r="R12" s="108"/>
      <c r="S12" s="108"/>
      <c r="T12" s="113">
        <f t="shared" si="0"/>
        <v>30</v>
      </c>
      <c r="U12" s="96"/>
      <c r="V12" s="101">
        <f>SUM(T12:T15)+IF(ISNUMBER(U12),U12,0)+IF(ISNUMBER(U14),U14,0)+IF(ISNUMBER(U15),U15,0)</f>
        <v>61</v>
      </c>
      <c r="W12" s="52">
        <f>COUNTIF($E12:$S12,0)+COUNTIF($E13:$Q13,0)+COUNTIF($E14:$S14,0)+COUNTIF($E15:$S15,0)</f>
        <v>11</v>
      </c>
      <c r="X12" s="52">
        <f>COUNTIF($E12:$S12,1)+COUNTIF($E13:$Q13,1)+COUNTIF($E14:$S14,1)+COUNTIF($E15:$S15,1)</f>
        <v>5</v>
      </c>
      <c r="Y12" s="52">
        <f>COUNTIF($E12:$S12,2)+COUNTIF($E13:$Q13,2)+COUNTIF($E14:$S14,2)+COUNTIF($E15:$S15,2)</f>
        <v>2</v>
      </c>
      <c r="Z12" s="52">
        <f>COUNTIF($E12:$S12,3)+COUNTIF($E13:$Q13,3)+COUNTIF($E14:$S14,3)+COUNTIF($E15:$S15,3)</f>
        <v>4</v>
      </c>
      <c r="AA12" s="52">
        <f>COUNTIF($E12:$S12,5)+COUNTIF($E13:$Q13,5)+COUNTIF($E14:$S14,5)+COUNTIF($E15:$S15,5)</f>
        <v>8</v>
      </c>
      <c r="AB12" s="53">
        <f>COUNTIF($E12:$S12,"5*")+COUNTIF($E13:$Q13,"5*")+COUNTIF($E14:$S14,"5*")</f>
        <v>0</v>
      </c>
      <c r="AC12" s="54">
        <f>COUNTIF($E12:$S12,20)+COUNTIF($E13:$Q13,20)+COUNTIF($E14:$S14,20)</f>
        <v>0</v>
      </c>
    </row>
    <row r="13" spans="1:29" ht="15" customHeight="1" thickBot="1">
      <c r="A13" s="175" t="s">
        <v>94</v>
      </c>
      <c r="B13" s="91">
        <v>103</v>
      </c>
      <c r="C13" s="56"/>
      <c r="D13" s="57"/>
      <c r="E13" s="58">
        <v>0</v>
      </c>
      <c r="F13" s="59">
        <v>0</v>
      </c>
      <c r="G13" s="59">
        <v>0</v>
      </c>
      <c r="H13" s="59">
        <v>0</v>
      </c>
      <c r="I13" s="59">
        <v>5</v>
      </c>
      <c r="J13" s="59">
        <v>0</v>
      </c>
      <c r="K13" s="59">
        <v>2</v>
      </c>
      <c r="L13" s="59">
        <v>1</v>
      </c>
      <c r="M13" s="59">
        <v>5</v>
      </c>
      <c r="N13" s="97">
        <v>1</v>
      </c>
      <c r="O13" s="97"/>
      <c r="P13" s="59"/>
      <c r="Q13" s="97"/>
      <c r="R13" s="98"/>
      <c r="S13" s="98"/>
      <c r="T13" s="106">
        <f t="shared" si="0"/>
        <v>14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67"/>
      <c r="B14" s="169" t="s">
        <v>79</v>
      </c>
      <c r="C14" s="170"/>
      <c r="D14" s="171"/>
      <c r="E14" s="66">
        <v>0</v>
      </c>
      <c r="F14" s="67">
        <v>0</v>
      </c>
      <c r="G14" s="67">
        <v>1</v>
      </c>
      <c r="H14" s="67">
        <v>0</v>
      </c>
      <c r="I14" s="67">
        <v>3</v>
      </c>
      <c r="J14" s="67">
        <v>3</v>
      </c>
      <c r="K14" s="67">
        <v>3</v>
      </c>
      <c r="L14" s="67">
        <v>1</v>
      </c>
      <c r="M14" s="67">
        <v>1</v>
      </c>
      <c r="N14" s="67">
        <v>5</v>
      </c>
      <c r="O14" s="67"/>
      <c r="P14" s="67"/>
      <c r="Q14" s="67"/>
      <c r="R14" s="67"/>
      <c r="S14" s="97"/>
      <c r="T14" s="106">
        <f t="shared" si="0"/>
        <v>17</v>
      </c>
      <c r="U14" s="107"/>
      <c r="V14" s="70">
        <v>0.5256944444444445</v>
      </c>
      <c r="W14" s="105" t="s">
        <v>9</v>
      </c>
      <c r="X14" s="72"/>
      <c r="Y14" s="72"/>
      <c r="Z14" s="73"/>
      <c r="AA14" s="73"/>
      <c r="AB14" s="74"/>
      <c r="AC14" s="75" t="str">
        <f>TEXT((V15-V14+0.00000000000001),"[hh].mm.ss")</f>
        <v>05.22.00</v>
      </c>
    </row>
    <row r="15" spans="1:29" ht="15" customHeight="1" thickBot="1">
      <c r="A15" s="168"/>
      <c r="B15" s="76" t="s">
        <v>32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2"/>
      <c r="T15" s="95">
        <f t="shared" si="0"/>
      </c>
      <c r="U15" s="103"/>
      <c r="V15" s="81">
        <v>0.7493055555555556</v>
      </c>
      <c r="W15" s="100" t="s">
        <v>10</v>
      </c>
      <c r="X15" s="83"/>
      <c r="Y15" s="83"/>
      <c r="Z15" s="84"/>
      <c r="AA15" s="83"/>
      <c r="AB15" s="85"/>
      <c r="AC15" s="86" t="str">
        <f>TEXT(IF($E13="","",(IF($E14="",T13/(15-(COUNTIF($E13:$Q13,""))),(IF($E15="",(T13+T14)/(30-(COUNTIF($E13:$Q13,"")+COUNTIF($E14:$S14,""))),(T13+T14+T15)/(45-(COUNTIF($E13:$Q13,"")+COUNTIF($E14:$S14,"")+COUNTIF($E15:$S15,"")))))))),"0,00")</f>
        <v>1,41</v>
      </c>
    </row>
    <row r="16" spans="1:29" ht="15" customHeight="1">
      <c r="A16" s="45"/>
      <c r="B16" s="156" t="s">
        <v>118</v>
      </c>
      <c r="C16" s="157"/>
      <c r="D16" s="46" t="s">
        <v>59</v>
      </c>
      <c r="E16" s="47">
        <v>0</v>
      </c>
      <c r="F16" s="48">
        <v>5</v>
      </c>
      <c r="G16" s="48">
        <v>1</v>
      </c>
      <c r="H16" s="48">
        <v>0</v>
      </c>
      <c r="I16" s="48">
        <v>0</v>
      </c>
      <c r="J16" s="48">
        <v>3</v>
      </c>
      <c r="K16" s="48">
        <v>1</v>
      </c>
      <c r="L16" s="48">
        <v>1</v>
      </c>
      <c r="M16" s="48">
        <v>0</v>
      </c>
      <c r="N16" s="48">
        <v>3</v>
      </c>
      <c r="O16" s="48"/>
      <c r="P16" s="48"/>
      <c r="Q16" s="48"/>
      <c r="R16" s="48"/>
      <c r="S16" s="94"/>
      <c r="T16" s="113">
        <f t="shared" si="0"/>
        <v>14</v>
      </c>
      <c r="U16" s="96"/>
      <c r="V16" s="101">
        <f>SUM(T16:T19)+IF(ISNUMBER(U16),U16,0)+IF(ISNUMBER(U18),U18,0)+IF(ISNUMBER(U19),U19,0)</f>
        <v>52</v>
      </c>
      <c r="W16" s="52">
        <f>COUNTIF($E16:$S16,0)+COUNTIF($E17:$S17,0)+COUNTIF($E18:$S18,0)+COUNTIF($E19:$S19,0)</f>
        <v>10</v>
      </c>
      <c r="X16" s="52">
        <f>COUNTIF($E16:$S16,1)+COUNTIF($E17:$S17,1)+COUNTIF($E18:$S18,1)+COUNTIF($E19:$S19,1)</f>
        <v>6</v>
      </c>
      <c r="Y16" s="52">
        <f>COUNTIF($E16:$S16,2)+COUNTIF($E17:$S17,2)+COUNTIF($E18:$S18,2)+COUNTIF($E19:$S19,2)</f>
        <v>4</v>
      </c>
      <c r="Z16" s="52">
        <f>COUNTIF($E16:$S16,3)+COUNTIF($E17:$S17,3)+COUNTIF($E18:$S18,3)+COUNTIF($E19:$S19,3)</f>
        <v>6</v>
      </c>
      <c r="AA16" s="52">
        <f>COUNTIF($E16:$S16,5)+COUNTIF($E17:$S17,5)+COUNTIF($E18:$S18,5)+COUNTIF($E19:$S19,5)</f>
        <v>4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75" t="s">
        <v>93</v>
      </c>
      <c r="B17" s="91">
        <v>111</v>
      </c>
      <c r="C17" s="56"/>
      <c r="D17" s="57"/>
      <c r="E17" s="58">
        <v>2</v>
      </c>
      <c r="F17" s="59">
        <v>0</v>
      </c>
      <c r="G17" s="59">
        <v>1</v>
      </c>
      <c r="H17" s="59">
        <v>1</v>
      </c>
      <c r="I17" s="59">
        <v>5</v>
      </c>
      <c r="J17" s="59">
        <v>3</v>
      </c>
      <c r="K17" s="59">
        <v>1</v>
      </c>
      <c r="L17" s="59">
        <v>0</v>
      </c>
      <c r="M17" s="59">
        <v>0</v>
      </c>
      <c r="N17" s="59">
        <v>5</v>
      </c>
      <c r="O17" s="59"/>
      <c r="P17" s="59"/>
      <c r="Q17" s="59"/>
      <c r="R17" s="59"/>
      <c r="S17" s="59"/>
      <c r="T17" s="106">
        <f t="shared" si="0"/>
        <v>18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67"/>
      <c r="B18" s="169" t="s">
        <v>79</v>
      </c>
      <c r="C18" s="170"/>
      <c r="D18" s="171"/>
      <c r="E18" s="66">
        <v>2</v>
      </c>
      <c r="F18" s="67">
        <v>0</v>
      </c>
      <c r="G18" s="67">
        <v>0</v>
      </c>
      <c r="H18" s="67">
        <v>5</v>
      </c>
      <c r="I18" s="67">
        <v>0</v>
      </c>
      <c r="J18" s="67">
        <v>3</v>
      </c>
      <c r="K18" s="67">
        <v>3</v>
      </c>
      <c r="L18" s="67">
        <v>2</v>
      </c>
      <c r="M18" s="67">
        <v>2</v>
      </c>
      <c r="N18" s="67">
        <v>3</v>
      </c>
      <c r="O18" s="67"/>
      <c r="P18" s="67"/>
      <c r="Q18" s="67"/>
      <c r="R18" s="67"/>
      <c r="S18" s="97"/>
      <c r="T18" s="106">
        <f t="shared" si="0"/>
        <v>20</v>
      </c>
      <c r="U18" s="107"/>
      <c r="V18" s="70">
        <v>0.5236111111111111</v>
      </c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04.25.00</v>
      </c>
    </row>
    <row r="19" spans="1:29" ht="15" customHeight="1" thickBot="1">
      <c r="A19" s="168"/>
      <c r="B19" s="76" t="s">
        <v>121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102"/>
      <c r="T19" s="95">
        <f t="shared" si="0"/>
      </c>
      <c r="U19" s="103"/>
      <c r="V19" s="81">
        <v>0.7076388888888889</v>
      </c>
      <c r="W19" s="100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1,90</v>
      </c>
    </row>
    <row r="20" spans="1:29" ht="15" customHeight="1">
      <c r="A20" s="45"/>
      <c r="B20" s="178" t="s">
        <v>50</v>
      </c>
      <c r="C20" s="179"/>
      <c r="D20" s="46" t="s">
        <v>34</v>
      </c>
      <c r="E20" s="47">
        <v>5</v>
      </c>
      <c r="F20" s="48">
        <v>3</v>
      </c>
      <c r="G20" s="48">
        <v>3</v>
      </c>
      <c r="H20" s="48">
        <v>5</v>
      </c>
      <c r="I20" s="48">
        <v>3</v>
      </c>
      <c r="J20" s="48">
        <v>5</v>
      </c>
      <c r="K20" s="48">
        <v>5</v>
      </c>
      <c r="L20" s="48">
        <v>3</v>
      </c>
      <c r="M20" s="48">
        <v>5</v>
      </c>
      <c r="N20" s="48">
        <v>3</v>
      </c>
      <c r="O20" s="48"/>
      <c r="P20" s="48"/>
      <c r="Q20" s="48"/>
      <c r="R20" s="48"/>
      <c r="S20" s="48"/>
      <c r="T20" s="113">
        <f>SUM(E20:R20)</f>
        <v>40</v>
      </c>
      <c r="U20" s="50"/>
      <c r="V20" s="140">
        <f>SUM(T20:T22)</f>
        <v>124</v>
      </c>
      <c r="W20" s="52">
        <f>COUNTIF($E20:$S20,0)+COUNTIF($E21:$S21,0)+COUNTIF($E22:$S22,0)+COUNTIF($E23:$S23,0)</f>
        <v>0</v>
      </c>
      <c r="X20" s="52">
        <f>COUNTIF($E20:$S20,1)+COUNTIF($E21:$S21,1)+COUNTIF($E22:$S22,1)+COUNTIF($E23:$S23,1)</f>
        <v>1</v>
      </c>
      <c r="Y20" s="52">
        <f>COUNTIF($E20:$S20,2)+COUNTIF($E21:$S21,2)+COUNTIF($E22:$S22,2)+COUNTIF($E23:$S23,2)</f>
        <v>0</v>
      </c>
      <c r="Z20" s="52">
        <f>COUNTIF($E20:$S20,3)+COUNTIF($E21:$S21,3)+COUNTIF($E22:$S22,3)+COUNTIF($E23:$S23,3)</f>
        <v>11</v>
      </c>
      <c r="AA20" s="52">
        <f>COUNTIF($E20:$S20,5)+COUNTIF($E21:$S21,5)+COUNTIF($E22:$S22,5)+COUNTIF($E23:$S23,5)</f>
        <v>18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" customHeight="1" thickBot="1">
      <c r="A21" s="175" t="s">
        <v>156</v>
      </c>
      <c r="B21" s="119">
        <v>101</v>
      </c>
      <c r="C21" s="56"/>
      <c r="D21" s="57"/>
      <c r="E21" s="58">
        <v>1</v>
      </c>
      <c r="F21" s="59">
        <v>5</v>
      </c>
      <c r="G21" s="59">
        <v>3</v>
      </c>
      <c r="H21" s="59">
        <v>3</v>
      </c>
      <c r="I21" s="59">
        <v>5</v>
      </c>
      <c r="J21" s="59">
        <v>5</v>
      </c>
      <c r="K21" s="59">
        <v>3</v>
      </c>
      <c r="L21" s="59">
        <v>5</v>
      </c>
      <c r="M21" s="59">
        <v>5</v>
      </c>
      <c r="N21" s="59">
        <v>5</v>
      </c>
      <c r="O21" s="59"/>
      <c r="P21" s="59"/>
      <c r="Q21" s="59"/>
      <c r="R21" s="59"/>
      <c r="S21" s="59"/>
      <c r="T21" s="106">
        <f>SUM(E21:R21)</f>
        <v>40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" customHeight="1" thickBot="1">
      <c r="A22" s="167"/>
      <c r="B22" s="169" t="s">
        <v>49</v>
      </c>
      <c r="C22" s="170"/>
      <c r="D22" s="171"/>
      <c r="E22" s="66">
        <v>3</v>
      </c>
      <c r="F22" s="67">
        <v>5</v>
      </c>
      <c r="G22" s="67">
        <v>3</v>
      </c>
      <c r="H22" s="67">
        <v>5</v>
      </c>
      <c r="I22" s="67">
        <v>5</v>
      </c>
      <c r="J22" s="67">
        <v>5</v>
      </c>
      <c r="K22" s="67">
        <v>3</v>
      </c>
      <c r="L22" s="67">
        <v>5</v>
      </c>
      <c r="M22" s="67">
        <v>5</v>
      </c>
      <c r="N22" s="67">
        <v>5</v>
      </c>
      <c r="O22" s="67"/>
      <c r="P22" s="67"/>
      <c r="Q22" s="67"/>
      <c r="R22" s="67"/>
      <c r="S22" s="97"/>
      <c r="T22" s="106">
        <f>SUM(E22:R22)</f>
        <v>44</v>
      </c>
      <c r="U22" s="107"/>
      <c r="V22" s="129">
        <v>0.5263888888888889</v>
      </c>
      <c r="W22" s="82" t="s">
        <v>9</v>
      </c>
      <c r="X22" s="72"/>
      <c r="Y22" s="72"/>
      <c r="Z22" s="73"/>
      <c r="AA22" s="73"/>
      <c r="AB22" s="74"/>
      <c r="AC22" s="75" t="str">
        <f>TEXT((V23-V22+0.00000000000001),"[hh].mm.ss")</f>
        <v>05.18.00</v>
      </c>
    </row>
    <row r="23" spans="1:29" ht="15" customHeight="1" thickBot="1">
      <c r="A23" s="168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02"/>
      <c r="T23" s="95"/>
      <c r="U23" s="103"/>
      <c r="V23" s="130">
        <v>0.7472222222222222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4,20</v>
      </c>
    </row>
    <row r="24" spans="1:29" ht="13.5">
      <c r="A24" s="45"/>
      <c r="B24" s="156" t="s">
        <v>119</v>
      </c>
      <c r="C24" s="157"/>
      <c r="D24" s="46" t="s">
        <v>59</v>
      </c>
      <c r="E24" s="47">
        <v>0</v>
      </c>
      <c r="F24" s="48">
        <v>0</v>
      </c>
      <c r="G24" s="48">
        <v>3</v>
      </c>
      <c r="H24" s="48">
        <v>1</v>
      </c>
      <c r="I24" s="48">
        <v>1</v>
      </c>
      <c r="J24" s="48">
        <v>0</v>
      </c>
      <c r="K24" s="48">
        <v>0</v>
      </c>
      <c r="L24" s="48">
        <v>2</v>
      </c>
      <c r="M24" s="48">
        <v>5</v>
      </c>
      <c r="N24" s="48">
        <v>0</v>
      </c>
      <c r="O24" s="48"/>
      <c r="P24" s="48"/>
      <c r="Q24" s="48"/>
      <c r="R24" s="94"/>
      <c r="S24" s="94"/>
      <c r="T24" s="113">
        <f t="shared" si="0"/>
        <v>12</v>
      </c>
      <c r="U24" s="96"/>
      <c r="V24" s="101">
        <f>SUM(T24:T27)+IF(ISNUMBER(U24),U24,0)+IF(ISNUMBER(U26),U26,0)+IF(ISNUMBER(U27),U27,0)</f>
        <v>37</v>
      </c>
      <c r="W24" s="52">
        <f>COUNTIF($E24:$S24,0)+COUNTIF($E25:$S25,0)+COUNTIF($E26:$S26,0)+COUNTIF($E27:$S27,0)</f>
        <v>13</v>
      </c>
      <c r="X24" s="52">
        <f>COUNTIF($E24:$S24,1)+COUNTIF($E25:$S25,1)+COUNTIF($E26:$S26,1)+COUNTIF($E27:$S27,1)</f>
        <v>9</v>
      </c>
      <c r="Y24" s="52">
        <f>COUNTIF($E24:$S24,2)+COUNTIF($E25:$S25,2)+COUNTIF($E26:$S26,2)+COUNTIF($E27:$S27,2)</f>
        <v>2</v>
      </c>
      <c r="Z24" s="52">
        <f>COUNTIF($E24:$S24,3)+COUNTIF($E25:$S25,3)+COUNTIF($E26:$S26,3)+COUNTIF($E27:$S27,3)</f>
        <v>3</v>
      </c>
      <c r="AA24" s="52">
        <f>COUNTIF($E24:$S24,5)+COUNTIF($E25:$S25,5)+COUNTIF($E26:$S26,5)+COUNTIF($E27:$S27,5)</f>
        <v>3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175" t="s">
        <v>92</v>
      </c>
      <c r="B25" s="119">
        <v>105</v>
      </c>
      <c r="C25" s="56"/>
      <c r="D25" s="57"/>
      <c r="E25" s="58">
        <v>0</v>
      </c>
      <c r="F25" s="59">
        <v>0</v>
      </c>
      <c r="G25" s="59">
        <v>0</v>
      </c>
      <c r="H25" s="59">
        <v>3</v>
      </c>
      <c r="I25" s="59">
        <v>3</v>
      </c>
      <c r="J25" s="59">
        <v>0</v>
      </c>
      <c r="K25" s="59">
        <v>2</v>
      </c>
      <c r="L25" s="59">
        <v>1</v>
      </c>
      <c r="M25" s="59">
        <v>1</v>
      </c>
      <c r="N25" s="59">
        <v>5</v>
      </c>
      <c r="O25" s="59"/>
      <c r="P25" s="59"/>
      <c r="Q25" s="59"/>
      <c r="R25" s="59"/>
      <c r="S25" s="97"/>
      <c r="T25" s="106">
        <f t="shared" si="0"/>
        <v>15</v>
      </c>
      <c r="U25" s="107"/>
      <c r="V25" s="125"/>
      <c r="W25" s="63"/>
      <c r="X25" s="63"/>
      <c r="Y25" s="63"/>
      <c r="Z25" s="63"/>
      <c r="AA25" s="63"/>
      <c r="AB25" s="64"/>
      <c r="AC25" s="65"/>
    </row>
    <row r="26" spans="1:29" ht="14.25" thickBot="1">
      <c r="A26" s="176"/>
      <c r="B26" s="169" t="s">
        <v>49</v>
      </c>
      <c r="C26" s="170"/>
      <c r="D26" s="171"/>
      <c r="E26" s="66">
        <v>1</v>
      </c>
      <c r="F26" s="67">
        <v>0</v>
      </c>
      <c r="G26" s="67">
        <v>1</v>
      </c>
      <c r="H26" s="67">
        <v>1</v>
      </c>
      <c r="I26" s="67">
        <v>0</v>
      </c>
      <c r="J26" s="67">
        <v>0</v>
      </c>
      <c r="K26" s="67">
        <v>0</v>
      </c>
      <c r="L26" s="67">
        <v>1</v>
      </c>
      <c r="M26" s="67">
        <v>5</v>
      </c>
      <c r="N26" s="67">
        <v>1</v>
      </c>
      <c r="O26" s="67"/>
      <c r="P26" s="67"/>
      <c r="Q26" s="67"/>
      <c r="R26" s="67"/>
      <c r="S26" s="97"/>
      <c r="T26" s="106">
        <f t="shared" si="0"/>
        <v>10</v>
      </c>
      <c r="U26" s="107"/>
      <c r="V26" s="70">
        <v>0.5243055555555556</v>
      </c>
      <c r="W26" s="105" t="s">
        <v>9</v>
      </c>
      <c r="X26" s="72"/>
      <c r="Y26" s="72"/>
      <c r="Z26" s="73"/>
      <c r="AA26" s="73"/>
      <c r="AB26" s="74"/>
      <c r="AC26" s="75" t="str">
        <f>TEXT((V27-V26+0.00000000000001),"[hh].mm.ss")</f>
        <v>04.37.00</v>
      </c>
    </row>
    <row r="27" spans="1:29" ht="14.25" thickBot="1">
      <c r="A27" s="177"/>
      <c r="B27" s="76" t="s">
        <v>123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02"/>
      <c r="T27" s="137">
        <f t="shared" si="0"/>
      </c>
      <c r="U27" s="103"/>
      <c r="V27" s="130">
        <v>0.7166666666666667</v>
      </c>
      <c r="W27" s="82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1,25</v>
      </c>
    </row>
    <row r="28" spans="1:29" ht="13.5">
      <c r="A28" s="45"/>
      <c r="B28" s="156" t="s">
        <v>120</v>
      </c>
      <c r="C28" s="157"/>
      <c r="D28" s="46" t="s">
        <v>59</v>
      </c>
      <c r="E28" s="47">
        <v>1</v>
      </c>
      <c r="F28" s="48">
        <v>1</v>
      </c>
      <c r="G28" s="48">
        <v>1</v>
      </c>
      <c r="H28" s="48">
        <v>5</v>
      </c>
      <c r="I28" s="48">
        <v>2</v>
      </c>
      <c r="J28" s="48">
        <v>3</v>
      </c>
      <c r="K28" s="48">
        <v>3</v>
      </c>
      <c r="L28" s="48">
        <v>5</v>
      </c>
      <c r="M28" s="48">
        <v>5</v>
      </c>
      <c r="N28" s="48">
        <v>3</v>
      </c>
      <c r="O28" s="48"/>
      <c r="P28" s="48"/>
      <c r="Q28" s="48"/>
      <c r="R28" s="94"/>
      <c r="S28" s="94"/>
      <c r="T28" s="113">
        <f>IF(E28="","",SUM(E28:S28)+(COUNTIF(E28:S28,"5*")*5))</f>
        <v>29</v>
      </c>
      <c r="U28" s="96"/>
      <c r="V28" s="101">
        <f>SUM(T28:T31)+IF(ISNUMBER(U28),U28,0)+IF(ISNUMBER(U30),U30,0)+IF(ISNUMBER(U31),U31,0)</f>
        <v>71</v>
      </c>
      <c r="W28" s="52">
        <f>COUNTIF($E28:$S28,0)+COUNTIF($E29:$S29,0)+COUNTIF($E30:$S30,0)+COUNTIF($E31:$S31,0)</f>
        <v>5</v>
      </c>
      <c r="X28" s="52">
        <f>COUNTIF($E28:$S28,1)+COUNTIF($E29:$S29,1)+COUNTIF($E30:$S30,1)+COUNTIF($E31:$S31,1)</f>
        <v>7</v>
      </c>
      <c r="Y28" s="52">
        <f>COUNTIF($E28:$S28,2)+COUNTIF($E29:$S29,2)+COUNTIF($E30:$S30,2)+COUNTIF($E31:$S31,2)</f>
        <v>2</v>
      </c>
      <c r="Z28" s="52">
        <f>COUNTIF($E28:$S28,3)+COUNTIF($E29:$S29,3)+COUNTIF($E30:$S30,3)+COUNTIF($E31:$S31,3)</f>
        <v>10</v>
      </c>
      <c r="AA28" s="52">
        <f>COUNTIF($E28:$S28,5)+COUNTIF($E29:$S29,5)+COUNTIF($E30:$S30,5)+COUNTIF($E31:$S31,5)</f>
        <v>6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4.25" thickBot="1">
      <c r="A29" s="175" t="s">
        <v>96</v>
      </c>
      <c r="B29" s="119">
        <v>102</v>
      </c>
      <c r="C29" s="56"/>
      <c r="D29" s="57"/>
      <c r="E29" s="58">
        <v>3</v>
      </c>
      <c r="F29" s="59">
        <v>0</v>
      </c>
      <c r="G29" s="59">
        <v>1</v>
      </c>
      <c r="H29" s="59">
        <v>5</v>
      </c>
      <c r="I29" s="59">
        <v>5</v>
      </c>
      <c r="J29" s="59">
        <v>3</v>
      </c>
      <c r="K29" s="59">
        <v>1</v>
      </c>
      <c r="L29" s="59">
        <v>3</v>
      </c>
      <c r="M29" s="59">
        <v>3</v>
      </c>
      <c r="N29" s="59">
        <v>0</v>
      </c>
      <c r="O29" s="59"/>
      <c r="P29" s="59"/>
      <c r="Q29" s="59"/>
      <c r="R29" s="59"/>
      <c r="S29" s="97"/>
      <c r="T29" s="106">
        <f>IF(E29="","",SUM(E29:S29)+(COUNTIF(E29:S29,"5*")*5))</f>
        <v>24</v>
      </c>
      <c r="U29" s="107"/>
      <c r="V29" s="125"/>
      <c r="W29" s="63"/>
      <c r="X29" s="63"/>
      <c r="Y29" s="63"/>
      <c r="Z29" s="63"/>
      <c r="AA29" s="63"/>
      <c r="AB29" s="64"/>
      <c r="AC29" s="65"/>
    </row>
    <row r="30" spans="1:29" ht="14.25" thickBot="1">
      <c r="A30" s="176"/>
      <c r="B30" s="169" t="s">
        <v>36</v>
      </c>
      <c r="C30" s="170"/>
      <c r="D30" s="171"/>
      <c r="E30" s="66">
        <v>2</v>
      </c>
      <c r="F30" s="67">
        <v>0</v>
      </c>
      <c r="G30" s="67">
        <v>0</v>
      </c>
      <c r="H30" s="67">
        <v>0</v>
      </c>
      <c r="I30" s="67">
        <v>3</v>
      </c>
      <c r="J30" s="67">
        <v>5</v>
      </c>
      <c r="K30" s="67">
        <v>1</v>
      </c>
      <c r="L30" s="67">
        <v>3</v>
      </c>
      <c r="M30" s="67">
        <v>3</v>
      </c>
      <c r="N30" s="67">
        <v>1</v>
      </c>
      <c r="O30" s="67"/>
      <c r="P30" s="67"/>
      <c r="Q30" s="67"/>
      <c r="R30" s="67"/>
      <c r="S30" s="97"/>
      <c r="T30" s="106">
        <f>IF(E30="","",SUM(E30:S30)+(COUNTIF(E30:S30,"5*")*5))</f>
        <v>18</v>
      </c>
      <c r="U30" s="107"/>
      <c r="V30" s="70">
        <v>0.525</v>
      </c>
      <c r="W30" s="105" t="s">
        <v>9</v>
      </c>
      <c r="X30" s="72"/>
      <c r="Y30" s="72"/>
      <c r="Z30" s="73"/>
      <c r="AA30" s="73"/>
      <c r="AB30" s="74"/>
      <c r="AC30" s="75" t="str">
        <f>TEXT((V31-V30+0.00000000000001),"[hh].mm.ss")</f>
        <v>05.12.00</v>
      </c>
    </row>
    <row r="31" spans="1:29" ht="14.25" thickBot="1">
      <c r="A31" s="177"/>
      <c r="B31" s="76" t="s">
        <v>122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102"/>
      <c r="T31" s="137">
        <f>IF(E31="","",SUM(E31:S31)+(COUNTIF(E31:S31,"5*")*5))</f>
      </c>
      <c r="U31" s="103"/>
      <c r="V31" s="130">
        <v>0.7416666666666667</v>
      </c>
      <c r="W31" s="82" t="s">
        <v>10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2,10</v>
      </c>
    </row>
  </sheetData>
  <sheetProtection/>
  <mergeCells count="24">
    <mergeCell ref="B14:D14"/>
    <mergeCell ref="A17:A19"/>
    <mergeCell ref="B20:C20"/>
    <mergeCell ref="A21:A23"/>
    <mergeCell ref="B22:D22"/>
    <mergeCell ref="W1:AC1"/>
    <mergeCell ref="D2:V2"/>
    <mergeCell ref="E4:N5"/>
    <mergeCell ref="A3:V3"/>
    <mergeCell ref="B12:C12"/>
    <mergeCell ref="B8:C8"/>
    <mergeCell ref="A9:A11"/>
    <mergeCell ref="A1:C2"/>
    <mergeCell ref="B10:D10"/>
    <mergeCell ref="B18:D18"/>
    <mergeCell ref="B16:C16"/>
    <mergeCell ref="D1:V1"/>
    <mergeCell ref="B28:C28"/>
    <mergeCell ref="A29:A31"/>
    <mergeCell ref="B30:D30"/>
    <mergeCell ref="B24:C24"/>
    <mergeCell ref="A25:A27"/>
    <mergeCell ref="B26:D26"/>
    <mergeCell ref="A13:A15"/>
  </mergeCells>
  <printOptions/>
  <pageMargins left="0" right="0" top="0.3937007874015748" bottom="0.2755905511811024" header="0.2755905511811024" footer="0.1574803149606299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C43"/>
  <sheetViews>
    <sheetView zoomScale="80" zoomScaleNormal="80" zoomScalePageLayoutView="0" workbookViewId="0" topLeftCell="A10">
      <selection activeCell="E48" sqref="E48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53" t="s">
        <v>55</v>
      </c>
      <c r="X1" s="154"/>
      <c r="Y1" s="154"/>
      <c r="Z1" s="154"/>
      <c r="AA1" s="154"/>
      <c r="AB1" s="154"/>
      <c r="AC1" s="155"/>
    </row>
    <row r="2" spans="1:29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W2" s="4"/>
      <c r="X2" s="4"/>
      <c r="Y2" s="4"/>
      <c r="Z2" s="4"/>
      <c r="AA2" s="4"/>
      <c r="AB2" s="5"/>
      <c r="AC2" s="184" t="s">
        <v>65</v>
      </c>
    </row>
    <row r="3" spans="1:29" ht="30" customHeigh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6"/>
      <c r="X3" s="6"/>
      <c r="Y3" s="6"/>
      <c r="Z3" s="6"/>
      <c r="AA3" s="6"/>
      <c r="AB3" s="6"/>
      <c r="AC3" s="185"/>
    </row>
    <row r="4" spans="1:29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85"/>
    </row>
    <row r="5" spans="1:29" ht="1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186"/>
    </row>
    <row r="6" spans="1:29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182" t="s">
        <v>3</v>
      </c>
      <c r="X6" s="183"/>
      <c r="Y6" s="183"/>
      <c r="Z6" s="183"/>
      <c r="AA6" s="183"/>
      <c r="AB6" s="183"/>
      <c r="AC6" s="36"/>
    </row>
    <row r="7" spans="1:29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56" t="s">
        <v>125</v>
      </c>
      <c r="C8" s="157"/>
      <c r="D8" s="46" t="s">
        <v>34</v>
      </c>
      <c r="E8" s="47">
        <v>0</v>
      </c>
      <c r="F8" s="48">
        <v>5</v>
      </c>
      <c r="G8" s="48">
        <v>0</v>
      </c>
      <c r="H8" s="48">
        <v>1</v>
      </c>
      <c r="I8" s="48">
        <v>0</v>
      </c>
      <c r="J8" s="48">
        <v>0</v>
      </c>
      <c r="K8" s="48">
        <v>0</v>
      </c>
      <c r="L8" s="48">
        <v>3</v>
      </c>
      <c r="M8" s="48">
        <v>1</v>
      </c>
      <c r="N8" s="48">
        <v>0</v>
      </c>
      <c r="O8" s="48"/>
      <c r="P8" s="48"/>
      <c r="Q8" s="48"/>
      <c r="R8" s="48"/>
      <c r="S8" s="94"/>
      <c r="T8" s="113">
        <f aca="true" t="shared" si="0" ref="T8:T35">SUM(E8:S8)</f>
        <v>10</v>
      </c>
      <c r="U8" s="96"/>
      <c r="V8" s="101">
        <f>SUM(T8:T11)+IF(ISNUMBER(U8),U8,0)+IF(ISNUMBER(U10),U10,0)+IF(ISNUMBER(U11),U11,0)</f>
        <v>30</v>
      </c>
      <c r="W8" s="52">
        <f>COUNTIF($E8:$S8,0)+COUNTIF($E9:$S9,0)+COUNTIF($E10:$S10,0)+COUNTIF($E11:$S11,0)</f>
        <v>18</v>
      </c>
      <c r="X8" s="52">
        <f>COUNTIF($E8:$S8,1)+COUNTIF($E9:$S9,1)+COUNTIF($E10:$S10,1)+COUNTIF($E11:$S11,1)</f>
        <v>5</v>
      </c>
      <c r="Y8" s="52">
        <f>COUNTIF($E8:$S8,2)+COUNTIF($E9:$S9,2)+COUNTIF($E10:$S10,2)+COUNTIF($E11:$S11,2)</f>
        <v>2</v>
      </c>
      <c r="Z8" s="52">
        <f>COUNTIF($E8:$S8,3)+COUNTIF($E9:$S9,3)+COUNTIF($E10:$S10,3)+COUNTIF($E11:$S11,3)</f>
        <v>2</v>
      </c>
      <c r="AA8" s="52">
        <f>COUNTIF($E8:$S8,5)+COUNTIF($E9:$S9,5)+COUNTIF($E10:$S10,5)+COUNTIF($E11:$S11,5)</f>
        <v>3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80" t="s">
        <v>93</v>
      </c>
      <c r="B9" s="88">
        <v>210</v>
      </c>
      <c r="C9" s="56"/>
      <c r="D9" s="57"/>
      <c r="E9" s="58">
        <v>0</v>
      </c>
      <c r="F9" s="59">
        <v>5</v>
      </c>
      <c r="G9" s="59">
        <v>0</v>
      </c>
      <c r="H9" s="59">
        <v>0</v>
      </c>
      <c r="I9" s="59">
        <v>1</v>
      </c>
      <c r="J9" s="59">
        <v>2</v>
      </c>
      <c r="K9" s="59">
        <v>2</v>
      </c>
      <c r="L9" s="59">
        <v>0</v>
      </c>
      <c r="M9" s="59">
        <v>1</v>
      </c>
      <c r="N9" s="59">
        <v>0</v>
      </c>
      <c r="O9" s="59"/>
      <c r="P9" s="59"/>
      <c r="Q9" s="59"/>
      <c r="R9" s="59"/>
      <c r="S9" s="59"/>
      <c r="T9" s="106">
        <f t="shared" si="0"/>
        <v>11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80"/>
      <c r="B10" s="89"/>
      <c r="C10" s="56" t="s">
        <v>79</v>
      </c>
      <c r="D10" s="57"/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5</v>
      </c>
      <c r="M10" s="67">
        <v>3</v>
      </c>
      <c r="N10" s="67">
        <v>1</v>
      </c>
      <c r="O10" s="67"/>
      <c r="P10" s="67"/>
      <c r="Q10" s="67"/>
      <c r="R10" s="67"/>
      <c r="S10" s="97"/>
      <c r="T10" s="106">
        <f t="shared" si="0"/>
        <v>9</v>
      </c>
      <c r="U10" s="107"/>
      <c r="V10" s="70">
        <v>0.5187499999999999</v>
      </c>
      <c r="W10" s="105" t="s">
        <v>9</v>
      </c>
      <c r="X10" s="72"/>
      <c r="Y10" s="72"/>
      <c r="Z10" s="73"/>
      <c r="AA10" s="73"/>
      <c r="AB10" s="74"/>
      <c r="AC10" s="75" t="str">
        <f>TEXT((V11-V10+0.00000000000001),"[hh].mm.ss")</f>
        <v>05.39.00</v>
      </c>
    </row>
    <row r="11" spans="1:29" ht="15" customHeight="1" thickBot="1">
      <c r="A11" s="99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2"/>
      <c r="T11" s="95">
        <f t="shared" si="0"/>
        <v>0</v>
      </c>
      <c r="U11" s="103"/>
      <c r="V11" s="81">
        <v>0.7541666666666668</v>
      </c>
      <c r="W11" s="100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1,00</v>
      </c>
    </row>
    <row r="12" spans="1:29" ht="15" customHeight="1">
      <c r="A12" s="45"/>
      <c r="B12" s="156" t="s">
        <v>46</v>
      </c>
      <c r="C12" s="157"/>
      <c r="D12" s="46" t="s">
        <v>15</v>
      </c>
      <c r="E12" s="47">
        <v>1</v>
      </c>
      <c r="F12" s="48">
        <v>5</v>
      </c>
      <c r="G12" s="48">
        <v>0</v>
      </c>
      <c r="H12" s="48">
        <v>3</v>
      </c>
      <c r="I12" s="48">
        <v>2</v>
      </c>
      <c r="J12" s="48">
        <v>3</v>
      </c>
      <c r="K12" s="48">
        <v>1</v>
      </c>
      <c r="L12" s="48">
        <v>3</v>
      </c>
      <c r="M12" s="48">
        <v>5</v>
      </c>
      <c r="N12" s="48">
        <v>3</v>
      </c>
      <c r="O12" s="48"/>
      <c r="P12" s="48"/>
      <c r="Q12" s="48"/>
      <c r="R12" s="48"/>
      <c r="S12" s="94"/>
      <c r="T12" s="113">
        <f t="shared" si="0"/>
        <v>26</v>
      </c>
      <c r="U12" s="96"/>
      <c r="V12" s="101">
        <f>T12+T13+T14</f>
        <v>89</v>
      </c>
      <c r="W12" s="52">
        <f>COUNTIF($E12:$S12,0)+COUNTIF($E13:$S13,0)+COUNTIF($E14:$S14,0)+COUNTIF($E15:$S15,0)</f>
        <v>2</v>
      </c>
      <c r="X12" s="52">
        <f>COUNTIF($E12:$S12,1)+COUNTIF($E13:$S13,1)+COUNTIF($E14:$S14,1)+COUNTIF($E15:$S15,1)</f>
        <v>4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16</v>
      </c>
      <c r="AA12" s="52">
        <f>COUNTIF($E12:$S12,5)+COUNTIF($E13:$S13,5)+COUNTIF($E14:$S14,5)+COUNTIF($E15:$S15,5)</f>
        <v>7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80" t="s">
        <v>99</v>
      </c>
      <c r="B13" s="88">
        <v>203</v>
      </c>
      <c r="C13" s="56">
        <v>203</v>
      </c>
      <c r="D13" s="57"/>
      <c r="E13" s="58">
        <v>1</v>
      </c>
      <c r="F13" s="59">
        <v>5</v>
      </c>
      <c r="G13" s="59">
        <v>0</v>
      </c>
      <c r="H13" s="59">
        <v>3</v>
      </c>
      <c r="I13" s="59">
        <v>3</v>
      </c>
      <c r="J13" s="59">
        <v>3</v>
      </c>
      <c r="K13" s="59">
        <v>3</v>
      </c>
      <c r="L13" s="59">
        <v>3</v>
      </c>
      <c r="M13" s="59">
        <v>5</v>
      </c>
      <c r="N13" s="59">
        <v>3</v>
      </c>
      <c r="O13" s="59"/>
      <c r="P13" s="59"/>
      <c r="Q13" s="59"/>
      <c r="R13" s="59"/>
      <c r="S13" s="59"/>
      <c r="T13" s="111">
        <f t="shared" si="0"/>
        <v>29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67"/>
      <c r="B14" s="169" t="s">
        <v>49</v>
      </c>
      <c r="C14" s="170"/>
      <c r="D14" s="171"/>
      <c r="E14" s="66">
        <v>5</v>
      </c>
      <c r="F14" s="67">
        <v>5</v>
      </c>
      <c r="G14" s="67">
        <v>1</v>
      </c>
      <c r="H14" s="67">
        <v>3</v>
      </c>
      <c r="I14" s="67">
        <v>3</v>
      </c>
      <c r="J14" s="67">
        <v>5</v>
      </c>
      <c r="K14" s="67">
        <v>3</v>
      </c>
      <c r="L14" s="67">
        <v>3</v>
      </c>
      <c r="M14" s="67">
        <v>3</v>
      </c>
      <c r="N14" s="67">
        <v>3</v>
      </c>
      <c r="O14" s="67"/>
      <c r="P14" s="67"/>
      <c r="Q14" s="67"/>
      <c r="R14" s="97"/>
      <c r="S14" s="97"/>
      <c r="T14" s="106">
        <f t="shared" si="0"/>
        <v>34</v>
      </c>
      <c r="U14" s="107"/>
      <c r="V14" s="70">
        <v>0.5166666666666667</v>
      </c>
      <c r="W14" s="105" t="s">
        <v>9</v>
      </c>
      <c r="X14" s="72"/>
      <c r="Y14" s="72"/>
      <c r="Z14" s="73"/>
      <c r="AA14" s="73"/>
      <c r="AB14" s="74"/>
      <c r="AC14" s="75" t="str">
        <f>TEXT((V15-V14+0.00000000000001),"[hh].mm.ss")</f>
        <v>05.03.00</v>
      </c>
    </row>
    <row r="15" spans="1:29" ht="15" customHeight="1" thickBot="1">
      <c r="A15" s="168"/>
      <c r="B15" s="76" t="s">
        <v>70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02"/>
      <c r="S15" s="102"/>
      <c r="T15" s="95">
        <f t="shared" si="0"/>
        <v>0</v>
      </c>
      <c r="U15" s="103"/>
      <c r="V15" s="81">
        <v>0.7270833333333333</v>
      </c>
      <c r="W15" s="100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3,15</v>
      </c>
    </row>
    <row r="16" spans="1:29" ht="15" customHeight="1">
      <c r="A16" s="45"/>
      <c r="B16" s="156" t="s">
        <v>47</v>
      </c>
      <c r="C16" s="157"/>
      <c r="D16" s="124" t="s">
        <v>34</v>
      </c>
      <c r="E16" s="123">
        <v>0</v>
      </c>
      <c r="F16" s="108">
        <v>5</v>
      </c>
      <c r="G16" s="108">
        <v>0</v>
      </c>
      <c r="H16" s="108">
        <v>5</v>
      </c>
      <c r="I16" s="108">
        <v>0</v>
      </c>
      <c r="J16" s="108">
        <v>3</v>
      </c>
      <c r="K16" s="108">
        <v>0</v>
      </c>
      <c r="L16" s="108">
        <v>1</v>
      </c>
      <c r="M16" s="108">
        <v>5</v>
      </c>
      <c r="N16" s="108">
        <v>5</v>
      </c>
      <c r="O16" s="108"/>
      <c r="P16" s="108"/>
      <c r="Q16" s="108"/>
      <c r="R16" s="108"/>
      <c r="S16" s="108"/>
      <c r="T16" s="113">
        <f t="shared" si="0"/>
        <v>24</v>
      </c>
      <c r="U16" s="112"/>
      <c r="V16" s="51">
        <f>T16+T17+T18</f>
        <v>24</v>
      </c>
      <c r="W16" s="52">
        <f>COUNTIF($E16:$S16,0)+COUNTIF($E17:$S17,0)+COUNTIF($E18:$S18,0)+COUNTIF($E19:$S19,0)</f>
        <v>4</v>
      </c>
      <c r="X16" s="52">
        <f>COUNTIF($E16:$S16,1)+COUNTIF($E17:$S17,1)+COUNTIF($E18:$S18,1)+COUNTIF($E19:$S19,1)</f>
        <v>1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1</v>
      </c>
      <c r="AA16" s="52">
        <f>COUNTIF($E16:$S16,5)+COUNTIF($E17:$S17,5)+COUNTIF($E18:$S18,5)+COUNTIF($E19:$S19,5)</f>
        <v>4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80" t="s">
        <v>6</v>
      </c>
      <c r="B17" s="88">
        <v>201</v>
      </c>
      <c r="C17" s="56"/>
      <c r="D17" s="121"/>
      <c r="E17" s="120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06">
        <f t="shared" si="0"/>
        <v>0</v>
      </c>
      <c r="U17" s="107"/>
      <c r="V17" s="70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67"/>
      <c r="B18" s="169" t="s">
        <v>60</v>
      </c>
      <c r="C18" s="170"/>
      <c r="D18" s="171"/>
      <c r="E18" s="120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106">
        <f t="shared" si="0"/>
        <v>0</v>
      </c>
      <c r="U18" s="107"/>
      <c r="V18" s="70"/>
      <c r="W18" s="105" t="s">
        <v>9</v>
      </c>
      <c r="X18" s="72"/>
      <c r="Y18" s="72"/>
      <c r="Z18" s="73"/>
      <c r="AA18" s="73"/>
      <c r="AB18" s="74"/>
      <c r="AC18" s="75" t="str">
        <f>TEXT((V19-V18+0.00000000000001),"[hh].mm.ss")</f>
        <v>00.00.00</v>
      </c>
    </row>
    <row r="19" spans="1:29" ht="15" customHeight="1" thickBot="1">
      <c r="A19" s="168"/>
      <c r="B19" s="76" t="s">
        <v>48</v>
      </c>
      <c r="C19" s="77"/>
      <c r="D19" s="78"/>
      <c r="E19" s="12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95">
        <f t="shared" si="0"/>
        <v>0</v>
      </c>
      <c r="U19" s="103"/>
      <c r="V19" s="81"/>
      <c r="W19" s="100" t="s">
        <v>10</v>
      </c>
      <c r="X19" s="83"/>
      <c r="Y19" s="83"/>
      <c r="Z19" s="84"/>
      <c r="AA19" s="83"/>
      <c r="AB19" s="85"/>
      <c r="AC19" s="86">
        <f>TEXT(IF($E17="","",(IF($E18="",T17/(15-(COUNTIF($E17:$S17,""))),(IF($E19="",(T17+T18)/(30-(COUNTIF($E17:$S17,"")+COUNTIF($E18:$S18,""))),(T17+T18+T19)/(45-(COUNTIF($E17:$S17,"")+COUNTIF($E18:$S18,"")+COUNTIF($E19:$S19,"")))))))),"0,00")</f>
      </c>
    </row>
    <row r="20" spans="1:29" ht="15" customHeight="1">
      <c r="A20" s="45"/>
      <c r="B20" s="156" t="s">
        <v>80</v>
      </c>
      <c r="C20" s="157"/>
      <c r="D20" s="46" t="s">
        <v>59</v>
      </c>
      <c r="E20" s="110">
        <v>2</v>
      </c>
      <c r="F20" s="94">
        <v>5</v>
      </c>
      <c r="G20" s="94">
        <v>0</v>
      </c>
      <c r="H20" s="94">
        <v>3</v>
      </c>
      <c r="I20" s="94">
        <v>2</v>
      </c>
      <c r="J20" s="94">
        <v>3</v>
      </c>
      <c r="K20" s="94">
        <v>0</v>
      </c>
      <c r="L20" s="94">
        <v>1</v>
      </c>
      <c r="M20" s="94">
        <v>3</v>
      </c>
      <c r="N20" s="94">
        <v>2</v>
      </c>
      <c r="O20" s="94"/>
      <c r="P20" s="94"/>
      <c r="Q20" s="94"/>
      <c r="R20" s="94"/>
      <c r="S20" s="94"/>
      <c r="T20" s="113">
        <f t="shared" si="0"/>
        <v>21</v>
      </c>
      <c r="U20" s="96"/>
      <c r="V20" s="101">
        <f>T20+T21+T22</f>
        <v>49</v>
      </c>
      <c r="W20" s="52">
        <f>COUNTIF($E20:$S20,0)+COUNTIF($E21:$S21,0)+COUNTIF($E22:$S22,0)+COUNTIF($E23:$S23,0)</f>
        <v>11</v>
      </c>
      <c r="X20" s="52">
        <f>COUNTIF($E20:$S20,1)+COUNTIF($E21:$S21,1)+COUNTIF($E22:$S22,1)+COUNTIF($E23:$S23,1)</f>
        <v>5</v>
      </c>
      <c r="Y20" s="52">
        <f>COUNTIF($E20:$S20,2)+COUNTIF($E21:$S21,2)+COUNTIF($E22:$S22,2)+COUNTIF($E23:$S23,2)</f>
        <v>4</v>
      </c>
      <c r="Z20" s="52">
        <f>COUNTIF($E20:$S20,3)+COUNTIF($E21:$S21,3)+COUNTIF($E22:$S22,3)+COUNTIF($E23:$S23,3)</f>
        <v>7</v>
      </c>
      <c r="AA20" s="52">
        <f>COUNTIF($E20:$S20,5)+COUNTIF($E21:$S21,5)+COUNTIF($E22:$S22,5)+COUNTIF($E23:$S23,5)</f>
        <v>3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" customHeight="1" thickBot="1">
      <c r="A21" s="180" t="s">
        <v>96</v>
      </c>
      <c r="B21" s="88">
        <v>207</v>
      </c>
      <c r="C21" s="56"/>
      <c r="D21" s="57"/>
      <c r="E21" s="58">
        <v>0</v>
      </c>
      <c r="F21" s="59">
        <v>5</v>
      </c>
      <c r="G21" s="59">
        <v>0</v>
      </c>
      <c r="H21" s="59">
        <v>3</v>
      </c>
      <c r="I21" s="59">
        <v>0</v>
      </c>
      <c r="J21" s="59">
        <v>3</v>
      </c>
      <c r="K21" s="59">
        <v>0</v>
      </c>
      <c r="L21" s="59">
        <v>1</v>
      </c>
      <c r="M21" s="59">
        <v>3</v>
      </c>
      <c r="N21" s="59">
        <v>2</v>
      </c>
      <c r="O21" s="59"/>
      <c r="P21" s="59"/>
      <c r="Q21" s="59"/>
      <c r="R21" s="59"/>
      <c r="S21" s="59"/>
      <c r="T21" s="106">
        <f t="shared" si="0"/>
        <v>17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" customHeight="1" thickBot="1">
      <c r="A22" s="180"/>
      <c r="B22" s="169" t="s">
        <v>29</v>
      </c>
      <c r="C22" s="170"/>
      <c r="D22" s="171"/>
      <c r="E22" s="66">
        <v>0</v>
      </c>
      <c r="F22" s="67">
        <v>1</v>
      </c>
      <c r="G22" s="67">
        <v>0</v>
      </c>
      <c r="H22" s="67">
        <v>1</v>
      </c>
      <c r="I22" s="67">
        <v>0</v>
      </c>
      <c r="J22" s="67">
        <v>3</v>
      </c>
      <c r="K22" s="67">
        <v>0</v>
      </c>
      <c r="L22" s="67">
        <v>1</v>
      </c>
      <c r="M22" s="67">
        <v>5</v>
      </c>
      <c r="N22" s="67">
        <v>0</v>
      </c>
      <c r="O22" s="67"/>
      <c r="P22" s="67"/>
      <c r="Q22" s="67"/>
      <c r="R22" s="67"/>
      <c r="S22" s="67"/>
      <c r="T22" s="106">
        <f t="shared" si="0"/>
        <v>11</v>
      </c>
      <c r="U22" s="69"/>
      <c r="V22" s="70">
        <v>0.5222222222222223</v>
      </c>
      <c r="W22" s="105" t="s">
        <v>9</v>
      </c>
      <c r="X22" s="72"/>
      <c r="Y22" s="72"/>
      <c r="Z22" s="73"/>
      <c r="AA22" s="73"/>
      <c r="AB22" s="74"/>
      <c r="AC22" s="75" t="str">
        <f>TEXT((V23-V22+0.00000000000001),"[hh].mm.ss")</f>
        <v>04.25.00</v>
      </c>
    </row>
    <row r="23" spans="1:29" ht="15" customHeight="1" thickBot="1">
      <c r="A23" s="181"/>
      <c r="B23" s="76" t="s">
        <v>132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02"/>
      <c r="T23" s="95">
        <f t="shared" si="0"/>
        <v>0</v>
      </c>
      <c r="U23" s="103"/>
      <c r="V23" s="130">
        <v>0.7062499999999999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1,40</v>
      </c>
    </row>
    <row r="24" spans="1:29" ht="13.5">
      <c r="A24" s="45"/>
      <c r="B24" s="156" t="s">
        <v>26</v>
      </c>
      <c r="C24" s="157"/>
      <c r="D24" s="46" t="s">
        <v>15</v>
      </c>
      <c r="E24" s="110">
        <v>0</v>
      </c>
      <c r="F24" s="94">
        <v>5</v>
      </c>
      <c r="G24" s="94">
        <v>0</v>
      </c>
      <c r="H24" s="94">
        <v>5</v>
      </c>
      <c r="I24" s="94">
        <v>0</v>
      </c>
      <c r="J24" s="94">
        <v>1</v>
      </c>
      <c r="K24" s="94">
        <v>0</v>
      </c>
      <c r="L24" s="94">
        <v>0</v>
      </c>
      <c r="M24" s="94">
        <v>3</v>
      </c>
      <c r="N24" s="94">
        <v>0</v>
      </c>
      <c r="O24" s="94"/>
      <c r="P24" s="94"/>
      <c r="Q24" s="94"/>
      <c r="R24" s="94"/>
      <c r="S24" s="94"/>
      <c r="T24" s="113">
        <f t="shared" si="0"/>
        <v>14</v>
      </c>
      <c r="U24" s="96"/>
      <c r="V24" s="101">
        <f>T24+T25+T26</f>
        <v>39</v>
      </c>
      <c r="W24" s="52">
        <f>COUNTIF($E24:$S24,0)+COUNTIF($E25:$S25,0)+COUNTIF($E26:$S26,0)+COUNTIF($E27:$S27,0)</f>
        <v>14</v>
      </c>
      <c r="X24" s="52">
        <f>COUNTIF($E24:$S24,1)+COUNTIF($E25:$S25,1)+COUNTIF($E26:$S26,1)+COUNTIF($E27:$S27,1)</f>
        <v>6</v>
      </c>
      <c r="Y24" s="52">
        <f>COUNTIF($E24:$S24,2)+COUNTIF($E25:$S25,2)+COUNTIF($E26:$S26,2)+COUNTIF($E27:$S27,2)</f>
        <v>3</v>
      </c>
      <c r="Z24" s="52">
        <f>COUNTIF($E24:$S24,3)+COUNTIF($E25:$S25,3)+COUNTIF($E26:$S26,3)+COUNTIF($E27:$S27,3)</f>
        <v>4</v>
      </c>
      <c r="AA24" s="52">
        <f>COUNTIF($E24:$S24,5)+COUNTIF($E25:$S25,5)+COUNTIF($E26:$S26,5)+COUNTIF($E27:$S27,5)</f>
        <v>3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180" t="s">
        <v>94</v>
      </c>
      <c r="B25" s="88">
        <v>209</v>
      </c>
      <c r="C25" s="56"/>
      <c r="D25" s="57"/>
      <c r="E25" s="58">
        <v>5</v>
      </c>
      <c r="F25" s="59">
        <v>3</v>
      </c>
      <c r="G25" s="59">
        <v>0</v>
      </c>
      <c r="H25" s="59">
        <v>3</v>
      </c>
      <c r="I25" s="59">
        <v>0</v>
      </c>
      <c r="J25" s="59">
        <v>0</v>
      </c>
      <c r="K25" s="59">
        <v>0</v>
      </c>
      <c r="L25" s="59">
        <v>1</v>
      </c>
      <c r="M25" s="59">
        <v>3</v>
      </c>
      <c r="N25" s="59">
        <v>1</v>
      </c>
      <c r="O25" s="59"/>
      <c r="P25" s="59"/>
      <c r="Q25" s="59"/>
      <c r="R25" s="59"/>
      <c r="S25" s="59"/>
      <c r="T25" s="106">
        <f t="shared" si="0"/>
        <v>16</v>
      </c>
      <c r="U25" s="61"/>
      <c r="V25" s="62"/>
      <c r="W25" s="63"/>
      <c r="X25" s="63"/>
      <c r="Y25" s="63"/>
      <c r="Z25" s="63"/>
      <c r="AA25" s="63"/>
      <c r="AB25" s="64"/>
      <c r="AC25" s="65"/>
    </row>
    <row r="26" spans="1:29" ht="14.25" thickBot="1">
      <c r="A26" s="180"/>
      <c r="B26" s="169" t="s">
        <v>49</v>
      </c>
      <c r="C26" s="170"/>
      <c r="D26" s="171"/>
      <c r="E26" s="66">
        <v>0</v>
      </c>
      <c r="F26" s="67">
        <v>2</v>
      </c>
      <c r="G26" s="67">
        <v>0</v>
      </c>
      <c r="H26" s="67">
        <v>1</v>
      </c>
      <c r="I26" s="67">
        <v>1</v>
      </c>
      <c r="J26" s="67">
        <v>0</v>
      </c>
      <c r="K26" s="67">
        <v>0</v>
      </c>
      <c r="L26" s="67">
        <v>2</v>
      </c>
      <c r="M26" s="67">
        <v>1</v>
      </c>
      <c r="N26" s="67">
        <v>2</v>
      </c>
      <c r="O26" s="67"/>
      <c r="P26" s="67"/>
      <c r="Q26" s="67"/>
      <c r="R26" s="67"/>
      <c r="S26" s="67"/>
      <c r="T26" s="106">
        <f t="shared" si="0"/>
        <v>9</v>
      </c>
      <c r="U26" s="69"/>
      <c r="V26" s="70">
        <v>0.5215277777777778</v>
      </c>
      <c r="W26" s="105" t="s">
        <v>9</v>
      </c>
      <c r="X26" s="72"/>
      <c r="Y26" s="72"/>
      <c r="Z26" s="73"/>
      <c r="AA26" s="73"/>
      <c r="AB26" s="74"/>
      <c r="AC26" s="75" t="str">
        <f>TEXT((V27-V26+0.00000000000001),"[hh].mm.ss")</f>
        <v>05.14.00</v>
      </c>
    </row>
    <row r="27" spans="1:29" ht="14.25" thickBot="1">
      <c r="A27" s="181"/>
      <c r="B27" s="76"/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02"/>
      <c r="T27" s="95">
        <f t="shared" si="0"/>
        <v>0</v>
      </c>
      <c r="U27" s="103"/>
      <c r="V27" s="130">
        <v>0.7395833333333334</v>
      </c>
      <c r="W27" s="82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1,25</v>
      </c>
    </row>
    <row r="28" spans="1:29" ht="13.5">
      <c r="A28" s="45"/>
      <c r="B28" s="156" t="s">
        <v>124</v>
      </c>
      <c r="C28" s="157"/>
      <c r="D28" s="46" t="s">
        <v>59</v>
      </c>
      <c r="E28" s="110">
        <v>0</v>
      </c>
      <c r="F28" s="94">
        <v>5</v>
      </c>
      <c r="G28" s="94">
        <v>0</v>
      </c>
      <c r="H28" s="94">
        <v>2</v>
      </c>
      <c r="I28" s="94">
        <v>0</v>
      </c>
      <c r="J28" s="94">
        <v>1</v>
      </c>
      <c r="K28" s="94">
        <v>1</v>
      </c>
      <c r="L28" s="94">
        <v>3</v>
      </c>
      <c r="M28" s="94">
        <v>3</v>
      </c>
      <c r="N28" s="94">
        <v>0</v>
      </c>
      <c r="O28" s="94"/>
      <c r="P28" s="94"/>
      <c r="Q28" s="94"/>
      <c r="R28" s="94"/>
      <c r="S28" s="94"/>
      <c r="T28" s="113">
        <f t="shared" si="0"/>
        <v>15</v>
      </c>
      <c r="U28" s="96"/>
      <c r="V28" s="101">
        <f>T28+T29+T30</f>
        <v>40</v>
      </c>
      <c r="W28" s="52">
        <f>COUNTIF($E28:$S28,0)+COUNTIF($E29:$S29,0)+COUNTIF($E30:$S30,0)+COUNTIF($E31:$S31,0)</f>
        <v>13</v>
      </c>
      <c r="X28" s="52">
        <f>COUNTIF($E28:$S28,1)+COUNTIF($E29:$S29,1)+COUNTIF($E30:$S30,1)+COUNTIF($E31:$S31,1)</f>
        <v>6</v>
      </c>
      <c r="Y28" s="52">
        <f>COUNTIF($E28:$S28,2)+COUNTIF($E29:$S29,2)+COUNTIF($E30:$S30,2)+COUNTIF($E31:$S31,2)</f>
        <v>3</v>
      </c>
      <c r="Z28" s="52">
        <f>COUNTIF($E28:$S28,3)+COUNTIF($E29:$S29,3)+COUNTIF($E30:$S30,3)+COUNTIF($E31:$S31,3)</f>
        <v>6</v>
      </c>
      <c r="AA28" s="52">
        <f>COUNTIF($E28:$S28,5)+COUNTIF($E29:$S29,5)+COUNTIF($E30:$S30,5)+COUNTIF($E31:$S31,5)</f>
        <v>2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5.75" customHeight="1" thickBot="1">
      <c r="A29" s="180" t="s">
        <v>95</v>
      </c>
      <c r="B29" s="88">
        <v>211</v>
      </c>
      <c r="C29" s="56"/>
      <c r="D29" s="57"/>
      <c r="E29" s="58">
        <v>1</v>
      </c>
      <c r="F29" s="59">
        <v>3</v>
      </c>
      <c r="G29" s="59">
        <v>0</v>
      </c>
      <c r="H29" s="59">
        <v>1</v>
      </c>
      <c r="I29" s="59">
        <v>0</v>
      </c>
      <c r="J29" s="59">
        <v>1</v>
      </c>
      <c r="K29" s="59">
        <v>0</v>
      </c>
      <c r="L29" s="59">
        <v>2</v>
      </c>
      <c r="M29" s="59">
        <v>3</v>
      </c>
      <c r="N29" s="59">
        <v>1</v>
      </c>
      <c r="O29" s="59"/>
      <c r="P29" s="59"/>
      <c r="Q29" s="59"/>
      <c r="R29" s="59"/>
      <c r="S29" s="59"/>
      <c r="T29" s="106">
        <f t="shared" si="0"/>
        <v>12</v>
      </c>
      <c r="U29" s="61"/>
      <c r="V29" s="62"/>
      <c r="W29" s="63"/>
      <c r="X29" s="63"/>
      <c r="Y29" s="63"/>
      <c r="Z29" s="63"/>
      <c r="AA29" s="63"/>
      <c r="AB29" s="64"/>
      <c r="AC29" s="65"/>
    </row>
    <row r="30" spans="1:29" ht="15.75" customHeight="1" thickBot="1">
      <c r="A30" s="180"/>
      <c r="B30" s="169" t="s">
        <v>129</v>
      </c>
      <c r="C30" s="170"/>
      <c r="D30" s="171"/>
      <c r="E30" s="66">
        <v>0</v>
      </c>
      <c r="F30" s="67">
        <v>3</v>
      </c>
      <c r="G30" s="67">
        <v>0</v>
      </c>
      <c r="H30" s="67">
        <v>0</v>
      </c>
      <c r="I30" s="67">
        <v>0</v>
      </c>
      <c r="J30" s="67">
        <v>2</v>
      </c>
      <c r="K30" s="67">
        <v>3</v>
      </c>
      <c r="L30" s="67">
        <v>0</v>
      </c>
      <c r="M30" s="67">
        <v>5</v>
      </c>
      <c r="N30" s="67">
        <v>0</v>
      </c>
      <c r="O30" s="67"/>
      <c r="P30" s="67"/>
      <c r="Q30" s="67"/>
      <c r="R30" s="67"/>
      <c r="S30" s="67"/>
      <c r="T30" s="106">
        <f t="shared" si="0"/>
        <v>13</v>
      </c>
      <c r="U30" s="69"/>
      <c r="V30" s="70">
        <v>0.517361111111111</v>
      </c>
      <c r="W30" s="105" t="s">
        <v>9</v>
      </c>
      <c r="X30" s="72"/>
      <c r="Y30" s="72"/>
      <c r="Z30" s="73"/>
      <c r="AA30" s="73"/>
      <c r="AB30" s="74"/>
      <c r="AC30" s="75" t="str">
        <f>TEXT((V31-V30+0.00000000000001),"[hh].mm.ss")</f>
        <v>05.28.00</v>
      </c>
    </row>
    <row r="31" spans="1:29" ht="15.75" customHeight="1" thickBot="1">
      <c r="A31" s="181"/>
      <c r="B31" s="76" t="s">
        <v>128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102"/>
      <c r="T31" s="95">
        <f t="shared" si="0"/>
        <v>0</v>
      </c>
      <c r="U31" s="103"/>
      <c r="V31" s="130">
        <v>0.7451388888888889</v>
      </c>
      <c r="W31" s="82" t="s">
        <v>10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1,25</v>
      </c>
    </row>
    <row r="32" spans="1:29" ht="13.5">
      <c r="A32" s="45"/>
      <c r="B32" s="156" t="s">
        <v>33</v>
      </c>
      <c r="C32" s="157"/>
      <c r="D32" s="46" t="s">
        <v>34</v>
      </c>
      <c r="E32" s="110">
        <v>1</v>
      </c>
      <c r="F32" s="94">
        <v>1</v>
      </c>
      <c r="G32" s="94">
        <v>0</v>
      </c>
      <c r="H32" s="94">
        <v>3</v>
      </c>
      <c r="I32" s="94">
        <v>0</v>
      </c>
      <c r="J32" s="94">
        <v>2</v>
      </c>
      <c r="K32" s="94">
        <v>1</v>
      </c>
      <c r="L32" s="94">
        <v>1</v>
      </c>
      <c r="M32" s="94">
        <v>2</v>
      </c>
      <c r="N32" s="94">
        <v>0</v>
      </c>
      <c r="O32" s="94"/>
      <c r="P32" s="94"/>
      <c r="Q32" s="94"/>
      <c r="R32" s="94"/>
      <c r="S32" s="94"/>
      <c r="T32" s="113">
        <f t="shared" si="0"/>
        <v>11</v>
      </c>
      <c r="U32" s="96"/>
      <c r="V32" s="101">
        <f>T32+T33+T34</f>
        <v>25</v>
      </c>
      <c r="W32" s="52">
        <f>COUNTIF($E32:$S32,0)+COUNTIF($E33:$S33,0)+COUNTIF($E34:$S34,0)+COUNTIF($E35:$S35,0)</f>
        <v>16</v>
      </c>
      <c r="X32" s="52">
        <f>COUNTIF($E32:$S32,1)+COUNTIF($E33:$S33,1)+COUNTIF($E34:$S34,1)+COUNTIF($E35:$S35,1)</f>
        <v>7</v>
      </c>
      <c r="Y32" s="52">
        <f>COUNTIF($E32:$S32,2)+COUNTIF($E33:$S33,2)+COUNTIF($E34:$S34,2)+COUNTIF($E35:$S35,2)</f>
        <v>3</v>
      </c>
      <c r="Z32" s="52">
        <f>COUNTIF($E32:$S32,3)+COUNTIF($E33:$S33,3)+COUNTIF($E34:$S34,3)+COUNTIF($E35:$S35,3)</f>
        <v>4</v>
      </c>
      <c r="AA32" s="52">
        <f>COUNTIF($E32:$S32,5)+COUNTIF($E33:$S33,5)+COUNTIF($E34:$S34,5)+COUNTIF($E35:$S35,5)</f>
        <v>0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4.25" thickBot="1">
      <c r="A33" s="180" t="s">
        <v>92</v>
      </c>
      <c r="B33" s="88">
        <v>206</v>
      </c>
      <c r="C33" s="56"/>
      <c r="D33" s="57"/>
      <c r="E33" s="58">
        <v>0</v>
      </c>
      <c r="F33" s="59">
        <v>3</v>
      </c>
      <c r="G33" s="59">
        <v>0</v>
      </c>
      <c r="H33" s="59">
        <v>1</v>
      </c>
      <c r="I33" s="59">
        <v>0</v>
      </c>
      <c r="J33" s="59">
        <v>2</v>
      </c>
      <c r="K33" s="59">
        <v>0</v>
      </c>
      <c r="L33" s="59">
        <v>0</v>
      </c>
      <c r="M33" s="59">
        <v>1</v>
      </c>
      <c r="N33" s="59">
        <v>0</v>
      </c>
      <c r="O33" s="59"/>
      <c r="P33" s="59"/>
      <c r="Q33" s="59"/>
      <c r="R33" s="59"/>
      <c r="S33" s="59"/>
      <c r="T33" s="111">
        <f t="shared" si="0"/>
        <v>7</v>
      </c>
      <c r="U33" s="61"/>
      <c r="V33" s="62"/>
      <c r="W33" s="63"/>
      <c r="X33" s="63"/>
      <c r="Y33" s="63"/>
      <c r="Z33" s="63"/>
      <c r="AA33" s="63"/>
      <c r="AB33" s="64"/>
      <c r="AC33" s="65"/>
    </row>
    <row r="34" spans="1:29" ht="14.25" thickBot="1">
      <c r="A34" s="180"/>
      <c r="B34" s="169" t="s">
        <v>102</v>
      </c>
      <c r="C34" s="170"/>
      <c r="D34" s="171"/>
      <c r="E34" s="66">
        <v>0</v>
      </c>
      <c r="F34" s="67">
        <v>1</v>
      </c>
      <c r="G34" s="67">
        <v>0</v>
      </c>
      <c r="H34" s="67">
        <v>0</v>
      </c>
      <c r="I34" s="67">
        <v>0</v>
      </c>
      <c r="J34" s="67">
        <v>3</v>
      </c>
      <c r="K34" s="67">
        <v>0</v>
      </c>
      <c r="L34" s="67">
        <v>0</v>
      </c>
      <c r="M34" s="67">
        <v>3</v>
      </c>
      <c r="N34" s="67">
        <v>0</v>
      </c>
      <c r="O34" s="67"/>
      <c r="P34" s="67"/>
      <c r="Q34" s="67"/>
      <c r="R34" s="67"/>
      <c r="S34" s="67"/>
      <c r="T34" s="106">
        <f t="shared" si="0"/>
        <v>7</v>
      </c>
      <c r="U34" s="69"/>
      <c r="V34" s="70">
        <v>0.5208333333333334</v>
      </c>
      <c r="W34" s="105" t="s">
        <v>9</v>
      </c>
      <c r="X34" s="72"/>
      <c r="Y34" s="72"/>
      <c r="Z34" s="73"/>
      <c r="AA34" s="73"/>
      <c r="AB34" s="74"/>
      <c r="AC34" s="75" t="str">
        <f>TEXT((V35-V34+0.00000000000001),"[hh].mm.ss")</f>
        <v>03.59.00</v>
      </c>
    </row>
    <row r="35" spans="1:29" ht="14.25" thickBot="1">
      <c r="A35" s="181"/>
      <c r="B35" s="76"/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02"/>
      <c r="T35" s="137">
        <f t="shared" si="0"/>
        <v>0</v>
      </c>
      <c r="U35" s="103"/>
      <c r="V35" s="130">
        <v>0.6868055555555556</v>
      </c>
      <c r="W35" s="82" t="s">
        <v>10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0,70</v>
      </c>
    </row>
    <row r="36" spans="1:29" ht="13.5">
      <c r="A36" s="45"/>
      <c r="B36" s="156" t="s">
        <v>126</v>
      </c>
      <c r="C36" s="157"/>
      <c r="D36" s="46" t="s">
        <v>34</v>
      </c>
      <c r="E36" s="110">
        <v>3</v>
      </c>
      <c r="F36" s="94">
        <v>5</v>
      </c>
      <c r="G36" s="94">
        <v>0</v>
      </c>
      <c r="H36" s="94">
        <v>5</v>
      </c>
      <c r="I36" s="94">
        <v>1</v>
      </c>
      <c r="J36" s="94">
        <v>3</v>
      </c>
      <c r="K36" s="94">
        <v>3</v>
      </c>
      <c r="L36" s="94">
        <v>3</v>
      </c>
      <c r="M36" s="94">
        <v>3</v>
      </c>
      <c r="N36" s="94">
        <v>2</v>
      </c>
      <c r="O36" s="94"/>
      <c r="P36" s="94"/>
      <c r="Q36" s="94"/>
      <c r="R36" s="94"/>
      <c r="S36" s="94"/>
      <c r="T36" s="113">
        <f aca="true" t="shared" si="1" ref="T36:T43">SUM(E36:S36)</f>
        <v>28</v>
      </c>
      <c r="U36" s="96"/>
      <c r="V36" s="101">
        <f>T36+T37+T38</f>
        <v>77</v>
      </c>
      <c r="W36" s="52">
        <f>COUNTIF($E36:$S36,0)+COUNTIF($E37:$S37,0)+COUNTIF($E38:$S38,0)+COUNTIF($E39:$S39,0)</f>
        <v>7</v>
      </c>
      <c r="X36" s="52">
        <f>COUNTIF($E36:$S36,1)+COUNTIF($E37:$S37,1)+COUNTIF($E38:$S38,1)+COUNTIF($E39:$S39,1)</f>
        <v>3</v>
      </c>
      <c r="Y36" s="52">
        <f>COUNTIF($E36:$S36,2)+COUNTIF($E37:$S37,2)+COUNTIF($E38:$S38,2)+COUNTIF($E39:$S39,2)</f>
        <v>2</v>
      </c>
      <c r="Z36" s="52">
        <f>COUNTIF($E36:$S36,3)+COUNTIF($E37:$S37,3)+COUNTIF($E38:$S38,3)+COUNTIF($E39:$S39,3)</f>
        <v>10</v>
      </c>
      <c r="AA36" s="52">
        <f>COUNTIF($E36:$S36,5)+COUNTIF($E37:$S37,5)+COUNTIF($E38:$S38,5)+COUNTIF($E39:$S39,5)</f>
        <v>8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4.25" thickBot="1">
      <c r="A37" s="180" t="s">
        <v>97</v>
      </c>
      <c r="B37" s="88">
        <v>249</v>
      </c>
      <c r="C37" s="56"/>
      <c r="D37" s="57"/>
      <c r="E37" s="58">
        <v>1</v>
      </c>
      <c r="F37" s="59">
        <v>3</v>
      </c>
      <c r="G37" s="59">
        <v>0</v>
      </c>
      <c r="H37" s="59">
        <v>3</v>
      </c>
      <c r="I37" s="59">
        <v>2</v>
      </c>
      <c r="J37" s="59">
        <v>5</v>
      </c>
      <c r="K37" s="59">
        <v>3</v>
      </c>
      <c r="L37" s="59">
        <v>3</v>
      </c>
      <c r="M37" s="59">
        <v>5</v>
      </c>
      <c r="N37" s="59">
        <v>0</v>
      </c>
      <c r="O37" s="59"/>
      <c r="P37" s="59"/>
      <c r="Q37" s="59"/>
      <c r="R37" s="59"/>
      <c r="S37" s="59"/>
      <c r="T37" s="111">
        <f t="shared" si="1"/>
        <v>25</v>
      </c>
      <c r="U37" s="61"/>
      <c r="V37" s="62"/>
      <c r="W37" s="63"/>
      <c r="X37" s="63"/>
      <c r="Y37" s="63"/>
      <c r="Z37" s="63"/>
      <c r="AA37" s="63"/>
      <c r="AB37" s="64"/>
      <c r="AC37" s="65"/>
    </row>
    <row r="38" spans="1:29" ht="14.25" thickBot="1">
      <c r="A38" s="180"/>
      <c r="B38" s="169" t="s">
        <v>83</v>
      </c>
      <c r="C38" s="170"/>
      <c r="D38" s="171"/>
      <c r="E38" s="66">
        <v>1</v>
      </c>
      <c r="F38" s="67">
        <v>5</v>
      </c>
      <c r="G38" s="67">
        <v>0</v>
      </c>
      <c r="H38" s="67">
        <v>5</v>
      </c>
      <c r="I38" s="67">
        <v>5</v>
      </c>
      <c r="J38" s="67">
        <v>3</v>
      </c>
      <c r="K38" s="67">
        <v>0</v>
      </c>
      <c r="L38" s="67">
        <v>5</v>
      </c>
      <c r="M38" s="67">
        <v>0</v>
      </c>
      <c r="N38" s="67">
        <v>0</v>
      </c>
      <c r="O38" s="67"/>
      <c r="P38" s="67"/>
      <c r="Q38" s="67"/>
      <c r="R38" s="67"/>
      <c r="S38" s="67"/>
      <c r="T38" s="106">
        <f t="shared" si="1"/>
        <v>24</v>
      </c>
      <c r="U38" s="69"/>
      <c r="V38" s="70">
        <v>0.5194444444444445</v>
      </c>
      <c r="W38" s="105" t="s">
        <v>9</v>
      </c>
      <c r="X38" s="72"/>
      <c r="Y38" s="72"/>
      <c r="Z38" s="73"/>
      <c r="AA38" s="73"/>
      <c r="AB38" s="74"/>
      <c r="AC38" s="75" t="str">
        <f>TEXT((V39-V38+0.00000000000001),"[hh].mm.ss")</f>
        <v>05.10.00</v>
      </c>
    </row>
    <row r="39" spans="1:29" ht="14.25" thickBot="1">
      <c r="A39" s="181"/>
      <c r="B39" s="76"/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102"/>
      <c r="T39" s="137">
        <f t="shared" si="1"/>
        <v>0</v>
      </c>
      <c r="U39" s="103"/>
      <c r="V39" s="130">
        <v>0.7347222222222222</v>
      </c>
      <c r="W39" s="82" t="s">
        <v>10</v>
      </c>
      <c r="X39" s="83"/>
      <c r="Y39" s="83"/>
      <c r="Z39" s="84"/>
      <c r="AA39" s="83"/>
      <c r="AB39" s="85"/>
      <c r="AC39" s="86" t="str">
        <f>TEXT(IF($E37="","",(IF($E38="",T37/(15-(COUNTIF($E37:$S37,""))),(IF($E39="",(T37+T38)/(30-(COUNTIF($E37:$S37,"")+COUNTIF($E38:$S38,""))),(T37+T38+T39)/(45-(COUNTIF($E37:$S37,"")+COUNTIF($E38:$S38,"")+COUNTIF($E39:$S39,"")))))))),"0,00")</f>
        <v>2,45</v>
      </c>
    </row>
    <row r="40" spans="1:29" ht="13.5">
      <c r="A40" s="45"/>
      <c r="B40" s="156" t="s">
        <v>127</v>
      </c>
      <c r="C40" s="157"/>
      <c r="D40" s="46" t="s">
        <v>34</v>
      </c>
      <c r="E40" s="110">
        <v>5</v>
      </c>
      <c r="F40" s="94">
        <v>5</v>
      </c>
      <c r="G40" s="94">
        <v>0</v>
      </c>
      <c r="H40" s="94">
        <v>5</v>
      </c>
      <c r="I40" s="94">
        <v>1</v>
      </c>
      <c r="J40" s="94">
        <v>3</v>
      </c>
      <c r="K40" s="94">
        <v>1</v>
      </c>
      <c r="L40" s="94">
        <v>3</v>
      </c>
      <c r="M40" s="94">
        <v>3</v>
      </c>
      <c r="N40" s="94">
        <v>5</v>
      </c>
      <c r="O40" s="94"/>
      <c r="P40" s="94"/>
      <c r="Q40" s="94"/>
      <c r="R40" s="94"/>
      <c r="S40" s="94"/>
      <c r="T40" s="113">
        <f t="shared" si="1"/>
        <v>31</v>
      </c>
      <c r="U40" s="96"/>
      <c r="V40" s="101">
        <f>T40+T41+T42</f>
        <v>81</v>
      </c>
      <c r="W40" s="52">
        <f>COUNTIF($E40:$S40,0)+COUNTIF($E41:$S41,0)+COUNTIF($E42:$S42,0)+COUNTIF($E43:$S43,0)</f>
        <v>3</v>
      </c>
      <c r="X40" s="52">
        <f>COUNTIF($E40:$S40,1)+COUNTIF($E41:$S41,1)+COUNTIF($E42:$S42,1)+COUNTIF($E43:$S43,1)</f>
        <v>3</v>
      </c>
      <c r="Y40" s="52">
        <f>COUNTIF($E40:$S40,2)+COUNTIF($E41:$S41,2)+COUNTIF($E42:$S42,2)+COUNTIF($E43:$S43,2)</f>
        <v>6</v>
      </c>
      <c r="Z40" s="52">
        <f>COUNTIF($E40:$S40,3)+COUNTIF($E41:$S41,3)+COUNTIF($E42:$S42,3)+COUNTIF($E43:$S43,3)</f>
        <v>12</v>
      </c>
      <c r="AA40" s="52">
        <f>COUNTIF($E40:$S40,5)+COUNTIF($E41:$S41,5)+COUNTIF($E42:$S42,5)+COUNTIF($E43:$S43,5)</f>
        <v>6</v>
      </c>
      <c r="AB40" s="53">
        <f>COUNTIF($E40:$S40,"5*")+COUNTIF($E41:$S41,"5*")+COUNTIF($E42:$S42,"5*")</f>
        <v>0</v>
      </c>
      <c r="AC40" s="54">
        <f>COUNTIF($E40:$S40,20)+COUNTIF($E41:$S41,20)+COUNTIF($E42:$S42,20)</f>
        <v>0</v>
      </c>
    </row>
    <row r="41" spans="1:29" ht="14.25" thickBot="1">
      <c r="A41" s="180" t="s">
        <v>98</v>
      </c>
      <c r="B41" s="88">
        <v>301</v>
      </c>
      <c r="C41" s="56"/>
      <c r="D41" s="57"/>
      <c r="E41" s="58">
        <v>2</v>
      </c>
      <c r="F41" s="59">
        <v>3</v>
      </c>
      <c r="G41" s="59">
        <v>0</v>
      </c>
      <c r="H41" s="59">
        <v>3</v>
      </c>
      <c r="I41" s="59">
        <v>3</v>
      </c>
      <c r="J41" s="59">
        <v>3</v>
      </c>
      <c r="K41" s="59">
        <v>1</v>
      </c>
      <c r="L41" s="59">
        <v>2</v>
      </c>
      <c r="M41" s="59">
        <v>3</v>
      </c>
      <c r="N41" s="59">
        <v>3</v>
      </c>
      <c r="O41" s="59"/>
      <c r="P41" s="59"/>
      <c r="Q41" s="59"/>
      <c r="R41" s="59"/>
      <c r="S41" s="59"/>
      <c r="T41" s="111">
        <f t="shared" si="1"/>
        <v>23</v>
      </c>
      <c r="U41" s="61"/>
      <c r="V41" s="62"/>
      <c r="W41" s="63"/>
      <c r="X41" s="63"/>
      <c r="Y41" s="63"/>
      <c r="Z41" s="63"/>
      <c r="AA41" s="63"/>
      <c r="AB41" s="64"/>
      <c r="AC41" s="65"/>
    </row>
    <row r="42" spans="1:29" ht="14.25" thickBot="1">
      <c r="A42" s="180"/>
      <c r="B42" s="169" t="s">
        <v>130</v>
      </c>
      <c r="C42" s="170"/>
      <c r="D42" s="171"/>
      <c r="E42" s="66">
        <v>3</v>
      </c>
      <c r="F42" s="67">
        <v>5</v>
      </c>
      <c r="G42" s="67">
        <v>0</v>
      </c>
      <c r="H42" s="67">
        <v>3</v>
      </c>
      <c r="I42" s="67">
        <v>2</v>
      </c>
      <c r="J42" s="67">
        <v>3</v>
      </c>
      <c r="K42" s="67">
        <v>2</v>
      </c>
      <c r="L42" s="67">
        <v>2</v>
      </c>
      <c r="M42" s="67">
        <v>5</v>
      </c>
      <c r="N42" s="67">
        <v>2</v>
      </c>
      <c r="O42" s="67"/>
      <c r="P42" s="67"/>
      <c r="Q42" s="67"/>
      <c r="R42" s="67"/>
      <c r="S42" s="67"/>
      <c r="T42" s="106">
        <f t="shared" si="1"/>
        <v>27</v>
      </c>
      <c r="U42" s="69"/>
      <c r="V42" s="70">
        <v>0.5201388888888888</v>
      </c>
      <c r="W42" s="105" t="s">
        <v>9</v>
      </c>
      <c r="X42" s="72"/>
      <c r="Y42" s="72"/>
      <c r="Z42" s="73"/>
      <c r="AA42" s="73"/>
      <c r="AB42" s="74"/>
      <c r="AC42" s="75" t="str">
        <f>TEXT((V43-V42+0.00000000000001),"[hh].mm.ss")</f>
        <v>05.09.00</v>
      </c>
    </row>
    <row r="43" spans="1:29" ht="14.25" thickBot="1">
      <c r="A43" s="181"/>
      <c r="B43" s="76" t="s">
        <v>131</v>
      </c>
      <c r="C43" s="77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102"/>
      <c r="T43" s="137">
        <f t="shared" si="1"/>
        <v>0</v>
      </c>
      <c r="U43" s="103"/>
      <c r="V43" s="130">
        <v>0.7347222222222222</v>
      </c>
      <c r="W43" s="82" t="s">
        <v>10</v>
      </c>
      <c r="X43" s="83"/>
      <c r="Y43" s="83"/>
      <c r="Z43" s="84"/>
      <c r="AA43" s="83"/>
      <c r="AB43" s="85"/>
      <c r="AC43" s="86" t="str">
        <f>TEXT(IF($E41="","",(IF($E42="",T41/(15-(COUNTIF($E41:$S41,""))),(IF($E43="",(T41+T42)/(30-(COUNTIF($E41:$S41,"")+COUNTIF($E42:$S42,""))),(T41+T42+T43)/(45-(COUNTIF($E41:$S41,"")+COUNTIF($E42:$S42,"")+COUNTIF($E43:$S43,"")))))))),"0,00")</f>
        <v>2,50</v>
      </c>
    </row>
  </sheetData>
  <sheetProtection/>
  <mergeCells count="36">
    <mergeCell ref="B32:C32"/>
    <mergeCell ref="A33:A35"/>
    <mergeCell ref="B34:D34"/>
    <mergeCell ref="A17:A19"/>
    <mergeCell ref="B18:D18"/>
    <mergeCell ref="B22:D22"/>
    <mergeCell ref="B28:C28"/>
    <mergeCell ref="A29:A31"/>
    <mergeCell ref="B30:D30"/>
    <mergeCell ref="B8:C8"/>
    <mergeCell ref="B12:C12"/>
    <mergeCell ref="A9:A10"/>
    <mergeCell ref="A3:V3"/>
    <mergeCell ref="B24:C24"/>
    <mergeCell ref="A25:A27"/>
    <mergeCell ref="B26:D26"/>
    <mergeCell ref="A13:A15"/>
    <mergeCell ref="B14:D14"/>
    <mergeCell ref="B20:C20"/>
    <mergeCell ref="A1:C2"/>
    <mergeCell ref="A21:A23"/>
    <mergeCell ref="D1:V1"/>
    <mergeCell ref="W1:AC1"/>
    <mergeCell ref="D2:V2"/>
    <mergeCell ref="E4:N5"/>
    <mergeCell ref="W6:AB6"/>
    <mergeCell ref="B16:C16"/>
    <mergeCell ref="AC2:AC5"/>
    <mergeCell ref="B36:C36"/>
    <mergeCell ref="A37:A39"/>
    <mergeCell ref="B38:D38"/>
    <mergeCell ref="B40:C40"/>
    <mergeCell ref="A41:A43"/>
    <mergeCell ref="B42:D42"/>
  </mergeCells>
  <printOptions/>
  <pageMargins left="0.27" right="0.49" top="0.41" bottom="0.32" header="0.36" footer="0.16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91"/>
  <sheetViews>
    <sheetView zoomScale="80" zoomScaleNormal="80" zoomScalePageLayoutView="0" workbookViewId="0" topLeftCell="A1">
      <selection activeCell="A81" sqref="A81:A83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4" width="3.375" style="3" customWidth="1"/>
    <col min="15" max="15" width="6.375" style="3" customWidth="1"/>
    <col min="16" max="16" width="5.375" style="3" customWidth="1"/>
    <col min="17" max="17" width="9.375" style="3" customWidth="1"/>
    <col min="18" max="23" width="3.375" style="3" customWidth="1"/>
    <col min="24" max="24" width="9.375" style="3" customWidth="1"/>
    <col min="25" max="16384" width="10.375" style="3" customWidth="1"/>
  </cols>
  <sheetData>
    <row r="1" spans="1:24" ht="24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53" t="s">
        <v>55</v>
      </c>
      <c r="S1" s="154"/>
      <c r="T1" s="154"/>
      <c r="U1" s="154"/>
      <c r="V1" s="154"/>
      <c r="W1" s="154"/>
      <c r="X1" s="155"/>
    </row>
    <row r="2" spans="1:24" ht="39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4"/>
      <c r="S2" s="4"/>
      <c r="T2" s="4"/>
      <c r="U2" s="4"/>
      <c r="V2" s="4"/>
      <c r="W2" s="5"/>
      <c r="X2" s="190" t="s">
        <v>66</v>
      </c>
    </row>
    <row r="3" spans="1:24" ht="22.5" customHeigh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6"/>
      <c r="S3" s="6"/>
      <c r="T3" s="6"/>
      <c r="U3" s="6"/>
      <c r="V3" s="6"/>
      <c r="W3" s="6"/>
      <c r="X3" s="191"/>
    </row>
    <row r="4" spans="1:24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1"/>
      <c r="R4" s="10"/>
      <c r="S4" s="10"/>
      <c r="T4" s="10"/>
      <c r="U4" s="10"/>
      <c r="V4" s="12"/>
      <c r="W4" s="13"/>
      <c r="X4" s="191"/>
    </row>
    <row r="5" spans="1:24" ht="8.2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20"/>
      <c r="P5" s="20"/>
      <c r="Q5" s="21"/>
      <c r="R5" s="22"/>
      <c r="S5" s="22"/>
      <c r="T5" s="22"/>
      <c r="U5" s="20"/>
      <c r="V5" s="23"/>
      <c r="W5" s="24"/>
      <c r="X5" s="192"/>
    </row>
    <row r="6" spans="1:24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93" t="s">
        <v>30</v>
      </c>
      <c r="C8" s="56"/>
      <c r="D8" s="57" t="s">
        <v>15</v>
      </c>
      <c r="E8" s="47">
        <v>5</v>
      </c>
      <c r="F8" s="48">
        <v>3</v>
      </c>
      <c r="G8" s="48">
        <v>2</v>
      </c>
      <c r="H8" s="48">
        <v>3</v>
      </c>
      <c r="I8" s="48">
        <v>3</v>
      </c>
      <c r="J8" s="48">
        <v>5</v>
      </c>
      <c r="K8" s="48">
        <v>2</v>
      </c>
      <c r="L8" s="48">
        <v>3</v>
      </c>
      <c r="M8" s="48">
        <v>3</v>
      </c>
      <c r="N8" s="48">
        <v>3</v>
      </c>
      <c r="O8" s="49">
        <f>SUM(E8:N8)</f>
        <v>32</v>
      </c>
      <c r="P8" s="50"/>
      <c r="Q8" s="51">
        <f>SUM(O8:O11)+IF(ISNUMBER(P8),P8,0)+IF(ISNUMBER(P10),P10,0)+IF(ISNUMBER(P11),P11,0)</f>
        <v>84</v>
      </c>
      <c r="R8" s="52">
        <f>COUNTIF($E8:$N8,0)+COUNTIF($E9:$N9,0)+COUNTIF($E10:$N10,0)+COUNTIF($E11:$N11,0)</f>
        <v>2</v>
      </c>
      <c r="S8" s="52">
        <f>COUNTIF($E8:$N8,1)+COUNTIF($E9:$N9,1)+COUNTIF($E10:$N10,1)+COUNTIF($E11:$N11,1)</f>
        <v>1</v>
      </c>
      <c r="T8" s="52">
        <f>COUNTIF($E8:$N8,2)+COUNTIF($E9:$N9,2)+COUNTIF($E10:$N10,2)+COUNTIF($E11:$N11,2)</f>
        <v>6</v>
      </c>
      <c r="U8" s="52">
        <f>COUNTIF($E8:$N8,3)+COUNTIF($E9:$N9,3)+COUNTIF($E10:$N10,3)+COUNTIF($E11:$N11,3)</f>
        <v>17</v>
      </c>
      <c r="V8" s="52">
        <f>COUNTIF($E8:$N8,5)+COUNTIF($E9:$N9,5)+COUNTIF($E10:$N10,5)+COUNTIF($E11:$N11,5)</f>
        <v>4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87" t="s">
        <v>158</v>
      </c>
      <c r="B9" s="135">
        <v>317</v>
      </c>
      <c r="C9" s="56"/>
      <c r="D9" s="57"/>
      <c r="E9" s="97">
        <v>3</v>
      </c>
      <c r="F9" s="59">
        <v>3</v>
      </c>
      <c r="G9" s="59">
        <v>0</v>
      </c>
      <c r="H9" s="59">
        <v>3</v>
      </c>
      <c r="I9" s="59">
        <v>3</v>
      </c>
      <c r="J9" s="59">
        <v>1</v>
      </c>
      <c r="K9" s="59">
        <v>0</v>
      </c>
      <c r="L9" s="59">
        <v>2</v>
      </c>
      <c r="M9" s="59">
        <v>5</v>
      </c>
      <c r="N9" s="59">
        <v>3</v>
      </c>
      <c r="O9" s="106">
        <f>SUM(E9:N9)</f>
        <v>23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88"/>
      <c r="B10" s="169" t="s">
        <v>17</v>
      </c>
      <c r="C10" s="170"/>
      <c r="D10" s="171"/>
      <c r="E10" s="66">
        <v>3</v>
      </c>
      <c r="F10" s="67">
        <v>3</v>
      </c>
      <c r="G10" s="67">
        <v>2</v>
      </c>
      <c r="H10" s="67">
        <v>5</v>
      </c>
      <c r="I10" s="67">
        <v>3</v>
      </c>
      <c r="J10" s="67">
        <v>3</v>
      </c>
      <c r="K10" s="67">
        <v>2</v>
      </c>
      <c r="L10" s="67">
        <v>2</v>
      </c>
      <c r="M10" s="67">
        <v>3</v>
      </c>
      <c r="N10" s="67">
        <v>3</v>
      </c>
      <c r="O10" s="60">
        <f>SUM(E10:N10)</f>
        <v>29</v>
      </c>
      <c r="P10" s="107"/>
      <c r="Q10" s="70">
        <v>0.5159722222222222</v>
      </c>
      <c r="R10" s="105" t="s">
        <v>9</v>
      </c>
      <c r="S10" s="72"/>
      <c r="T10" s="72"/>
      <c r="U10" s="73"/>
      <c r="V10" s="73"/>
      <c r="W10" s="74"/>
      <c r="X10" s="75" t="str">
        <f>TEXT((Q11-Q10+0.00000000000001),"[hh].mm.ss")</f>
        <v>04.51.00</v>
      </c>
    </row>
    <row r="11" spans="1:24" ht="15" customHeight="1" thickBot="1">
      <c r="A11" s="189"/>
      <c r="B11" s="76" t="s">
        <v>72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03"/>
      <c r="P11" s="103"/>
      <c r="Q11" s="81">
        <v>0.7180555555555556</v>
      </c>
      <c r="R11" s="100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1,73</v>
      </c>
    </row>
    <row r="12" spans="1:24" ht="15" customHeight="1">
      <c r="A12" s="45"/>
      <c r="B12" s="156" t="s">
        <v>139</v>
      </c>
      <c r="C12" s="157"/>
      <c r="D12" s="46" t="s">
        <v>15</v>
      </c>
      <c r="E12" s="47">
        <v>0</v>
      </c>
      <c r="F12" s="48">
        <v>5</v>
      </c>
      <c r="G12" s="48">
        <v>0</v>
      </c>
      <c r="H12" s="48">
        <v>3</v>
      </c>
      <c r="I12" s="48">
        <v>0</v>
      </c>
      <c r="J12" s="48">
        <v>0</v>
      </c>
      <c r="K12" s="48">
        <v>3</v>
      </c>
      <c r="L12" s="48">
        <v>3</v>
      </c>
      <c r="M12" s="48">
        <v>0</v>
      </c>
      <c r="N12" s="48">
        <v>1</v>
      </c>
      <c r="O12" s="95">
        <f>SUM(E12:N12)</f>
        <v>15</v>
      </c>
      <c r="P12" s="96"/>
      <c r="Q12" s="101">
        <f>O12+O13+O14</f>
        <v>31</v>
      </c>
      <c r="R12" s="52">
        <f>COUNTIF($E12:$N12,0)+COUNTIF($E13:$N13,0)+COUNTIF($E14:$N14,0)+COUNTIF($E15:$N15,0)</f>
        <v>18</v>
      </c>
      <c r="S12" s="52">
        <f>COUNTIF($E12:$N12,1)+COUNTIF($E13:$N13,1)+COUNTIF($E14:$N14,1)+COUNTIF($E15:$N15,1)</f>
        <v>4</v>
      </c>
      <c r="T12" s="52">
        <f>COUNTIF($E12:$N12,2)+COUNTIF($E13:$N13,2)+COUNTIF($E14:$N14,2)+COUNTIF($E15:$N15,2)</f>
        <v>1</v>
      </c>
      <c r="U12" s="52">
        <f>COUNTIF($E12:$N12,3)+COUNTIF($E13:$N13,3)+COUNTIF($E14:$N14,3)+COUNTIF($E15:$N15,3)</f>
        <v>5</v>
      </c>
      <c r="V12" s="52">
        <f>COUNTIF($E12:$N12,5)+COUNTIF($E13:$N13,5)+COUNTIF($E14:$N14,5)+COUNTIF($E15:$N15,5)</f>
        <v>2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87" t="s">
        <v>99</v>
      </c>
      <c r="B13" s="135">
        <v>313</v>
      </c>
      <c r="C13" s="56"/>
      <c r="D13" s="57"/>
      <c r="E13" s="58">
        <v>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</v>
      </c>
      <c r="L13" s="59">
        <v>3</v>
      </c>
      <c r="M13" s="59">
        <v>0</v>
      </c>
      <c r="N13" s="59">
        <v>3</v>
      </c>
      <c r="O13" s="60">
        <f>SUM(E13:N13)</f>
        <v>9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88"/>
      <c r="B14" s="169" t="s">
        <v>68</v>
      </c>
      <c r="C14" s="170"/>
      <c r="D14" s="171"/>
      <c r="E14" s="66">
        <v>0</v>
      </c>
      <c r="F14" s="67">
        <v>0</v>
      </c>
      <c r="G14" s="67">
        <v>0</v>
      </c>
      <c r="H14" s="67">
        <v>1</v>
      </c>
      <c r="I14" s="67">
        <v>0</v>
      </c>
      <c r="J14" s="67">
        <v>0</v>
      </c>
      <c r="K14" s="67">
        <v>0</v>
      </c>
      <c r="L14" s="67">
        <v>5</v>
      </c>
      <c r="M14" s="67">
        <v>1</v>
      </c>
      <c r="N14" s="67">
        <v>0</v>
      </c>
      <c r="O14" s="106">
        <f>SUM(E14:N14)</f>
        <v>7</v>
      </c>
      <c r="P14" s="107"/>
      <c r="Q14" s="70">
        <v>0.5125000000000001</v>
      </c>
      <c r="R14" s="105" t="s">
        <v>9</v>
      </c>
      <c r="S14" s="72"/>
      <c r="T14" s="72"/>
      <c r="U14" s="73"/>
      <c r="V14" s="73"/>
      <c r="W14" s="74"/>
      <c r="X14" s="75" t="str">
        <f>TEXT((Q15-Q14+0.00000000000001),"[hh].mm.ss")</f>
        <v>05.27.00</v>
      </c>
    </row>
    <row r="15" spans="1:24" ht="15" customHeight="1" thickBot="1">
      <c r="A15" s="189"/>
      <c r="B15" s="76" t="s">
        <v>146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3"/>
      <c r="Q15" s="144">
        <v>0.7395833333333334</v>
      </c>
      <c r="R15" s="100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0,53</v>
      </c>
    </row>
    <row r="16" spans="1:24" ht="15" customHeight="1">
      <c r="A16" s="45"/>
      <c r="B16" s="156" t="s">
        <v>71</v>
      </c>
      <c r="C16" s="157"/>
      <c r="D16" s="92" t="s">
        <v>15</v>
      </c>
      <c r="E16" s="47">
        <v>5</v>
      </c>
      <c r="F16" s="48">
        <v>3</v>
      </c>
      <c r="G16" s="48">
        <v>3</v>
      </c>
      <c r="H16" s="48">
        <v>5</v>
      </c>
      <c r="I16" s="48">
        <v>3</v>
      </c>
      <c r="J16" s="48">
        <v>3</v>
      </c>
      <c r="K16" s="48">
        <v>3</v>
      </c>
      <c r="L16" s="48">
        <v>3</v>
      </c>
      <c r="M16" s="48">
        <v>5</v>
      </c>
      <c r="N16" s="48">
        <v>3</v>
      </c>
      <c r="O16" s="95">
        <f>SUM(E16:N16)</f>
        <v>36</v>
      </c>
      <c r="P16" s="96"/>
      <c r="Q16" s="101">
        <f>O16+O17+O18</f>
        <v>122</v>
      </c>
      <c r="R16" s="52">
        <f>COUNTIF($E16:$N16,0)+COUNTIF($E17:$N17,0)+COUNTIF($E18:$N18,0)+COUNTIF($E19:$N19,0)</f>
        <v>0</v>
      </c>
      <c r="S16" s="52">
        <f>COUNTIF($E16:$N16,1)+COUNTIF($E17:$N17,1)+COUNTIF($E18:$N18,1)+COUNTIF($E19:$N19,1)</f>
        <v>1</v>
      </c>
      <c r="T16" s="52">
        <f>COUNTIF($E16:$N16,2)+COUNTIF($E17:$N17,2)+COUNTIF($E18:$N18,2)+COUNTIF($E19:$N19,2)</f>
        <v>0</v>
      </c>
      <c r="U16" s="52">
        <f>COUNTIF($E16:$N16,3)+COUNTIF($E17:$N17,3)+COUNTIF($E18:$N18,3)+COUNTIF($E19:$N19,3)</f>
        <v>12</v>
      </c>
      <c r="V16" s="52">
        <f>COUNTIF($E16:$N16,5)+COUNTIF($E17:$N17,5)+COUNTIF($E18:$N18,5)+COUNTIF($E19:$N19,5)</f>
        <v>17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5" customHeight="1" thickBot="1">
      <c r="A17" s="187" t="s">
        <v>159</v>
      </c>
      <c r="B17" s="135">
        <v>331</v>
      </c>
      <c r="C17" s="56"/>
      <c r="D17" s="57"/>
      <c r="E17" s="58">
        <v>5</v>
      </c>
      <c r="F17" s="59">
        <v>3</v>
      </c>
      <c r="G17" s="59">
        <v>1</v>
      </c>
      <c r="H17" s="59">
        <v>3</v>
      </c>
      <c r="I17" s="59">
        <v>3</v>
      </c>
      <c r="J17" s="59">
        <v>3</v>
      </c>
      <c r="K17" s="59">
        <v>5</v>
      </c>
      <c r="L17" s="59">
        <v>5</v>
      </c>
      <c r="M17" s="59">
        <v>5</v>
      </c>
      <c r="N17" s="59">
        <v>5</v>
      </c>
      <c r="O17" s="60">
        <f>SUM(E17:N17)</f>
        <v>38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5" customHeight="1" thickBot="1">
      <c r="A18" s="188"/>
      <c r="B18" s="169" t="s">
        <v>57</v>
      </c>
      <c r="C18" s="170"/>
      <c r="D18" s="171"/>
      <c r="E18" s="66">
        <v>5</v>
      </c>
      <c r="F18" s="67">
        <v>5</v>
      </c>
      <c r="G18" s="67">
        <v>5</v>
      </c>
      <c r="H18" s="67">
        <v>5</v>
      </c>
      <c r="I18" s="67">
        <v>5</v>
      </c>
      <c r="J18" s="67">
        <v>5</v>
      </c>
      <c r="K18" s="67">
        <v>5</v>
      </c>
      <c r="L18" s="67">
        <v>5</v>
      </c>
      <c r="M18" s="67">
        <v>5</v>
      </c>
      <c r="N18" s="67">
        <v>3</v>
      </c>
      <c r="O18" s="106">
        <f>SUM(E18:N18)</f>
        <v>48</v>
      </c>
      <c r="P18" s="69"/>
      <c r="Q18" s="70">
        <v>0.5041666666666667</v>
      </c>
      <c r="R18" s="105" t="s">
        <v>9</v>
      </c>
      <c r="S18" s="72"/>
      <c r="T18" s="72"/>
      <c r="U18" s="73"/>
      <c r="V18" s="73"/>
      <c r="W18" s="74"/>
      <c r="X18" s="75" t="str">
        <f>TEXT((Q19-Q18+0.00000000000001),"[hh].mm.ss")</f>
        <v>05.13.00</v>
      </c>
    </row>
    <row r="19" spans="1:24" ht="15" customHeight="1" thickBot="1">
      <c r="A19" s="189"/>
      <c r="B19" s="76" t="s">
        <v>72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3"/>
      <c r="Q19" s="81">
        <v>0.7215277777777778</v>
      </c>
      <c r="R19" s="100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2,87</v>
      </c>
    </row>
    <row r="20" spans="1:24" ht="15" customHeight="1">
      <c r="A20" s="45"/>
      <c r="B20" s="156" t="s">
        <v>81</v>
      </c>
      <c r="C20" s="157"/>
      <c r="D20" s="92" t="s">
        <v>15</v>
      </c>
      <c r="E20" s="47">
        <v>1</v>
      </c>
      <c r="F20" s="48">
        <v>2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3</v>
      </c>
      <c r="M20" s="48">
        <v>1</v>
      </c>
      <c r="N20" s="48">
        <v>0</v>
      </c>
      <c r="O20" s="95">
        <f>SUM(E20:N20)</f>
        <v>7</v>
      </c>
      <c r="P20" s="96"/>
      <c r="Q20" s="101">
        <f>O20+O21+O22</f>
        <v>42</v>
      </c>
      <c r="R20" s="52">
        <f>COUNTIF($E20:$N20,0)+COUNTIF($E21:$N21,0)+COUNTIF($E22:$N22,0)+COUNTIF($E23:$N23,0)</f>
        <v>15</v>
      </c>
      <c r="S20" s="52">
        <f>COUNTIF($E20:$N20,1)+COUNTIF($E21:$N21,1)+COUNTIF($E22:$N22,1)+COUNTIF($E23:$N23,1)</f>
        <v>4</v>
      </c>
      <c r="T20" s="52">
        <f>COUNTIF($E20:$N20,2)+COUNTIF($E21:$N21,2)+COUNTIF($E22:$N22,2)+COUNTIF($E23:$N23,2)</f>
        <v>3</v>
      </c>
      <c r="U20" s="52">
        <f>COUNTIF($E20:$N20,3)+COUNTIF($E21:$N21,3)+COUNTIF($E22:$N22,3)+COUNTIF($E23:$N23,3)</f>
        <v>4</v>
      </c>
      <c r="V20" s="52">
        <f>COUNTIF($E20:$N20,5)+COUNTIF($E21:$N21,5)+COUNTIF($E22:$N22,5)+COUNTIF($E23:$N23,5)</f>
        <v>4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5" customHeight="1" thickBot="1">
      <c r="A21" s="187" t="s">
        <v>105</v>
      </c>
      <c r="B21" s="135">
        <v>326</v>
      </c>
      <c r="C21" s="56"/>
      <c r="D21" s="57"/>
      <c r="E21" s="58">
        <v>3</v>
      </c>
      <c r="F21" s="59">
        <v>0</v>
      </c>
      <c r="G21" s="59">
        <v>0</v>
      </c>
      <c r="H21" s="59">
        <v>3</v>
      </c>
      <c r="I21" s="59">
        <v>1</v>
      </c>
      <c r="J21" s="59">
        <v>0</v>
      </c>
      <c r="K21" s="59">
        <v>5</v>
      </c>
      <c r="L21" s="59">
        <v>5</v>
      </c>
      <c r="M21" s="59">
        <v>0</v>
      </c>
      <c r="N21" s="59">
        <v>1</v>
      </c>
      <c r="O21" s="60">
        <f>SUM(E21:N21)</f>
        <v>18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5" customHeight="1" thickBot="1">
      <c r="A22" s="188"/>
      <c r="B22" s="169" t="s">
        <v>82</v>
      </c>
      <c r="C22" s="170"/>
      <c r="D22" s="171"/>
      <c r="E22" s="66">
        <v>5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2</v>
      </c>
      <c r="L22" s="67">
        <v>3</v>
      </c>
      <c r="M22" s="67">
        <v>2</v>
      </c>
      <c r="N22" s="67">
        <v>5</v>
      </c>
      <c r="O22" s="106">
        <f>SUM(E22:N22)</f>
        <v>17</v>
      </c>
      <c r="P22" s="69"/>
      <c r="Q22" s="70">
        <v>0.5069444444444444</v>
      </c>
      <c r="R22" s="100" t="s">
        <v>9</v>
      </c>
      <c r="S22" s="72"/>
      <c r="T22" s="72"/>
      <c r="U22" s="73"/>
      <c r="V22" s="73"/>
      <c r="W22" s="74"/>
      <c r="X22" s="75" t="str">
        <f>TEXT((Q23-Q22+0.00000000000001),"[hh].mm.ss")</f>
        <v>05.03.00</v>
      </c>
    </row>
    <row r="23" spans="1:24" ht="15" customHeight="1" thickBot="1">
      <c r="A23" s="189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103"/>
      <c r="P23" s="103"/>
      <c r="Q23" s="81">
        <v>0.717361111111111</v>
      </c>
      <c r="R23" s="100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1,17</v>
      </c>
    </row>
    <row r="24" spans="1:24" ht="15" customHeight="1">
      <c r="A24" s="45"/>
      <c r="B24" s="156" t="s">
        <v>56</v>
      </c>
      <c r="C24" s="157"/>
      <c r="D24" s="46" t="s">
        <v>15</v>
      </c>
      <c r="E24" s="47">
        <v>3</v>
      </c>
      <c r="F24" s="48">
        <v>3</v>
      </c>
      <c r="G24" s="48">
        <v>3</v>
      </c>
      <c r="H24" s="48">
        <v>5</v>
      </c>
      <c r="I24" s="48">
        <v>5</v>
      </c>
      <c r="J24" s="48">
        <v>2</v>
      </c>
      <c r="K24" s="48">
        <v>0</v>
      </c>
      <c r="L24" s="48">
        <v>3</v>
      </c>
      <c r="M24" s="48">
        <v>3</v>
      </c>
      <c r="N24" s="48">
        <v>3</v>
      </c>
      <c r="O24" s="95">
        <f>SUM(E24:N24)</f>
        <v>30</v>
      </c>
      <c r="P24" s="96"/>
      <c r="Q24" s="101">
        <f>SUM(O24:O26)</f>
        <v>79</v>
      </c>
      <c r="R24" s="52">
        <f>COUNTIF($E24:$N24,0)+COUNTIF($E25:$N25,0)+COUNTIF($E26:$N26,0)+COUNTIF($E27:$N27,0)</f>
        <v>4</v>
      </c>
      <c r="S24" s="52">
        <f>COUNTIF($E24:$N24,1)+COUNTIF($E25:$N25,1)+COUNTIF($E26:$N26,1)+COUNTIF($E27:$N27,1)</f>
        <v>2</v>
      </c>
      <c r="T24" s="52">
        <f>COUNTIF($E24:$N24,2)+COUNTIF($E25:$N25,2)+COUNTIF($E26:$N26,2)+COUNTIF($E27:$N27,2)</f>
        <v>1</v>
      </c>
      <c r="U24" s="52">
        <f>COUNTIF($E24:$N24,3)+COUNTIF($E25:$N25,3)+COUNTIF($E26:$N26,3)+COUNTIF($E27:$N27,3)</f>
        <v>20</v>
      </c>
      <c r="V24" s="52">
        <f>COUNTIF($E24:$N24,5)+COUNTIF($E25:$N25,5)+COUNTIF($E26:$N26,5)+COUNTIF($E27:$N27,5)</f>
        <v>3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5" customHeight="1" thickBot="1">
      <c r="A25" s="187" t="s">
        <v>160</v>
      </c>
      <c r="B25" s="135">
        <v>320</v>
      </c>
      <c r="C25" s="56"/>
      <c r="D25" s="57"/>
      <c r="E25" s="58">
        <v>3</v>
      </c>
      <c r="F25" s="59">
        <v>3</v>
      </c>
      <c r="G25" s="59">
        <v>1</v>
      </c>
      <c r="H25" s="59">
        <v>3</v>
      </c>
      <c r="I25" s="59">
        <v>3</v>
      </c>
      <c r="J25" s="59">
        <v>1</v>
      </c>
      <c r="K25" s="59">
        <v>0</v>
      </c>
      <c r="L25" s="59">
        <v>3</v>
      </c>
      <c r="M25" s="59">
        <v>3</v>
      </c>
      <c r="N25" s="59">
        <v>3</v>
      </c>
      <c r="O25" s="60">
        <f>SUM(E25:N25)</f>
        <v>23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5" customHeight="1" thickBot="1">
      <c r="A26" s="188"/>
      <c r="B26" s="169" t="s">
        <v>83</v>
      </c>
      <c r="C26" s="170"/>
      <c r="D26" s="171"/>
      <c r="E26" s="66">
        <v>3</v>
      </c>
      <c r="F26" s="67">
        <v>3</v>
      </c>
      <c r="G26" s="67">
        <v>3</v>
      </c>
      <c r="H26" s="67">
        <v>3</v>
      </c>
      <c r="I26" s="67">
        <v>5</v>
      </c>
      <c r="J26" s="67">
        <v>0</v>
      </c>
      <c r="K26" s="67">
        <v>0</v>
      </c>
      <c r="L26" s="67">
        <v>3</v>
      </c>
      <c r="M26" s="67">
        <v>3</v>
      </c>
      <c r="N26" s="67">
        <v>3</v>
      </c>
      <c r="O26" s="106">
        <f>SUM(E26:N26)</f>
        <v>26</v>
      </c>
      <c r="P26" s="69"/>
      <c r="Q26" s="70">
        <v>0.5048611111111111</v>
      </c>
      <c r="R26" s="71" t="s">
        <v>9</v>
      </c>
      <c r="S26" s="72"/>
      <c r="T26" s="72"/>
      <c r="U26" s="73"/>
      <c r="V26" s="73"/>
      <c r="W26" s="74"/>
      <c r="X26" s="75" t="str">
        <f>TEXT((Q27-Q26+0.00000000000001),"[hh].mm.ss")</f>
        <v>05.13.00</v>
      </c>
    </row>
    <row r="27" spans="1:24" ht="15" customHeight="1" thickBot="1">
      <c r="A27" s="189"/>
      <c r="B27" s="76" t="s">
        <v>70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3"/>
      <c r="Q27" s="81">
        <v>0.7222222222222222</v>
      </c>
      <c r="R27" s="100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1,63</v>
      </c>
    </row>
    <row r="28" spans="1:24" ht="15" customHeight="1">
      <c r="A28" s="45"/>
      <c r="B28" s="156" t="s">
        <v>44</v>
      </c>
      <c r="C28" s="157"/>
      <c r="D28" s="46" t="s">
        <v>15</v>
      </c>
      <c r="E28" s="47">
        <v>0</v>
      </c>
      <c r="F28" s="48">
        <v>0</v>
      </c>
      <c r="G28" s="48">
        <v>0</v>
      </c>
      <c r="H28" s="48">
        <v>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95">
        <f>SUM(E28:N28)</f>
        <v>1</v>
      </c>
      <c r="P28" s="96"/>
      <c r="Q28" s="101">
        <f>SUM(O28:O30)</f>
        <v>16</v>
      </c>
      <c r="R28" s="52">
        <f>COUNTIF($E28:$N28,0)+COUNTIF($E29:$N29,0)+COUNTIF($E30:$N30,0)+COUNTIF($E31:$N31,0)</f>
        <v>23</v>
      </c>
      <c r="S28" s="52">
        <f>COUNTIF($E28:$N28,1)+COUNTIF($E29:$N29,1)+COUNTIF($E30:$N30,1)+COUNTIF($E31:$N31,1)</f>
        <v>2</v>
      </c>
      <c r="T28" s="52">
        <f>COUNTIF($E28:$N28,2)+COUNTIF($E29:$N29,2)+COUNTIF($E30:$N30,2)+COUNTIF($E31:$N31,2)</f>
        <v>1</v>
      </c>
      <c r="U28" s="52">
        <f>COUNTIF($E28:$N28,3)+COUNTIF($E29:$N29,3)+COUNTIF($E30:$N30,3)+COUNTIF($E31:$N31,3)</f>
        <v>4</v>
      </c>
      <c r="V28" s="52">
        <f>COUNTIF($E28:$N28,5)+COUNTIF($E29:$N29,5)+COUNTIF($E30:$N30,5)+COUNTIF($E31:$N31,5)</f>
        <v>0</v>
      </c>
      <c r="W28" s="53">
        <f>COUNTIF($E28:$N28,"5*")+COUNTIF($E29:$N29,"5*")+COUNTIF($E30:$N30,"5*")</f>
        <v>0</v>
      </c>
      <c r="X28" s="54">
        <f>COUNTIF($E28:$N28,20)+COUNTIF($E29:$N29,20)+COUNTIF($E30:$N30,20)</f>
        <v>0</v>
      </c>
    </row>
    <row r="29" spans="1:24" ht="15" customHeight="1" thickBot="1">
      <c r="A29" s="187" t="s">
        <v>95</v>
      </c>
      <c r="B29" s="135">
        <v>322</v>
      </c>
      <c r="C29" s="56"/>
      <c r="D29" s="57"/>
      <c r="E29" s="58">
        <v>1</v>
      </c>
      <c r="F29" s="59">
        <v>0</v>
      </c>
      <c r="G29" s="59">
        <v>0</v>
      </c>
      <c r="H29" s="59">
        <v>3</v>
      </c>
      <c r="I29" s="59">
        <v>0</v>
      </c>
      <c r="J29" s="59">
        <v>0</v>
      </c>
      <c r="K29" s="59">
        <v>0</v>
      </c>
      <c r="L29" s="59">
        <v>3</v>
      </c>
      <c r="M29" s="59">
        <v>0</v>
      </c>
      <c r="N29" s="59">
        <v>0</v>
      </c>
      <c r="O29" s="106">
        <f>SUM(E29:N29)</f>
        <v>7</v>
      </c>
      <c r="P29" s="61"/>
      <c r="Q29" s="62"/>
      <c r="R29" s="63"/>
      <c r="S29" s="63"/>
      <c r="T29" s="63"/>
      <c r="U29" s="63"/>
      <c r="V29" s="63"/>
      <c r="W29" s="64"/>
      <c r="X29" s="65"/>
    </row>
    <row r="30" spans="1:24" ht="15" customHeight="1" thickBot="1">
      <c r="A30" s="188"/>
      <c r="B30" s="169" t="s">
        <v>60</v>
      </c>
      <c r="C30" s="170"/>
      <c r="D30" s="171"/>
      <c r="E30" s="66">
        <v>3</v>
      </c>
      <c r="F30" s="67">
        <v>0</v>
      </c>
      <c r="G30" s="67">
        <v>0</v>
      </c>
      <c r="H30" s="67">
        <v>2</v>
      </c>
      <c r="I30" s="67">
        <v>0</v>
      </c>
      <c r="J30" s="67">
        <v>0</v>
      </c>
      <c r="K30" s="67">
        <v>0</v>
      </c>
      <c r="L30" s="67">
        <v>3</v>
      </c>
      <c r="M30" s="67">
        <v>0</v>
      </c>
      <c r="N30" s="67">
        <v>0</v>
      </c>
      <c r="O30" s="60">
        <f>SUM(E30:N30)</f>
        <v>8</v>
      </c>
      <c r="P30" s="69"/>
      <c r="Q30" s="70">
        <v>0.5111111111111112</v>
      </c>
      <c r="R30" s="71" t="s">
        <v>9</v>
      </c>
      <c r="S30" s="72"/>
      <c r="T30" s="72"/>
      <c r="U30" s="73"/>
      <c r="V30" s="73"/>
      <c r="W30" s="74"/>
      <c r="X30" s="75" t="str">
        <f>TEXT((Q31-Q30+0.00000000000001),"[hh].mm.ss")</f>
        <v>05.26.00</v>
      </c>
    </row>
    <row r="31" spans="1:24" ht="15" customHeight="1" thickBot="1">
      <c r="A31" s="189"/>
      <c r="B31" s="76"/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103"/>
      <c r="P31" s="103"/>
      <c r="Q31" s="81">
        <v>0.7374999999999999</v>
      </c>
      <c r="R31" s="100" t="s">
        <v>10</v>
      </c>
      <c r="S31" s="83"/>
      <c r="T31" s="83"/>
      <c r="U31" s="84"/>
      <c r="V31" s="83"/>
      <c r="W31" s="85"/>
      <c r="X31" s="86" t="str">
        <f>TEXT(IF($E29="","",(IF($E30="",O29/(15-(COUNTIF($E29:$N29,""))),(IF($E31="",(O29+O30)/(30-(COUNTIF($E29:$N29,"")+COUNTIF($E30:$N30,""))),(O29+O30+O31)/(45-(COUNTIF($E29:$N29,"")+COUNTIF($E30:$N30,"")+COUNTIF($E31:$N31,"")))))))),"0,00")</f>
        <v>0,50</v>
      </c>
    </row>
    <row r="32" spans="1:24" ht="15" customHeight="1">
      <c r="A32" s="45"/>
      <c r="B32" s="156" t="s">
        <v>61</v>
      </c>
      <c r="C32" s="157"/>
      <c r="D32" s="46" t="s">
        <v>15</v>
      </c>
      <c r="E32" s="47">
        <v>1</v>
      </c>
      <c r="F32" s="48">
        <v>0</v>
      </c>
      <c r="G32" s="48">
        <v>0</v>
      </c>
      <c r="H32" s="48">
        <v>0</v>
      </c>
      <c r="I32" s="48">
        <v>1</v>
      </c>
      <c r="J32" s="48">
        <v>2</v>
      </c>
      <c r="K32" s="48">
        <v>1</v>
      </c>
      <c r="L32" s="48">
        <v>3</v>
      </c>
      <c r="M32" s="48">
        <v>0</v>
      </c>
      <c r="N32" s="48">
        <v>3</v>
      </c>
      <c r="O32" s="95">
        <f>SUM(E32:N32)</f>
        <v>11</v>
      </c>
      <c r="P32" s="96"/>
      <c r="Q32" s="101">
        <f>SUM(O32:O34)</f>
        <v>35</v>
      </c>
      <c r="R32" s="52">
        <f>COUNTIF($E32:$N32,0)+COUNTIF($E33:$N33,0)+COUNTIF($E34:$N34,0)+COUNTIF($E35:$N35,0)</f>
        <v>13</v>
      </c>
      <c r="S32" s="52">
        <f>COUNTIF($E32:$N32,1)+COUNTIF($E33:$N33,1)+COUNTIF($E34:$N34,1)+COUNTIF($E35:$N35,1)</f>
        <v>8</v>
      </c>
      <c r="T32" s="52">
        <f>COUNTIF($E32:$N32,2)+COUNTIF($E33:$N33,2)+COUNTIF($E34:$N34,2)+COUNTIF($E35:$N35,2)</f>
        <v>2</v>
      </c>
      <c r="U32" s="52">
        <f>COUNTIF($E32:$N32,3)+COUNTIF($E33:$N33,3)+COUNTIF($E34:$N34,3)+COUNTIF($E35:$N35,3)</f>
        <v>6</v>
      </c>
      <c r="V32" s="52">
        <f>COUNTIF($E32:$N32,5)+COUNTIF($E33:$N33,5)+COUNTIF($E34:$N34,5)+COUNTIF($E35:$N35,5)</f>
        <v>1</v>
      </c>
      <c r="W32" s="53">
        <f>COUNTIF($E32:$N32,"5*")+COUNTIF($E33:$N33,"5*")+COUNTIF($E34:$N34,"5*")</f>
        <v>0</v>
      </c>
      <c r="X32" s="54">
        <f>COUNTIF($E32:$N32,20)+COUNTIF($E33:$N33,20)+COUNTIF($E34:$N34,20)</f>
        <v>0</v>
      </c>
    </row>
    <row r="33" spans="1:24" ht="15" customHeight="1" thickBot="1">
      <c r="A33" s="187" t="s">
        <v>104</v>
      </c>
      <c r="B33" s="135">
        <v>319</v>
      </c>
      <c r="C33" s="56"/>
      <c r="D33" s="57"/>
      <c r="E33" s="58">
        <v>2</v>
      </c>
      <c r="F33" s="59">
        <v>0</v>
      </c>
      <c r="G33" s="59">
        <v>0</v>
      </c>
      <c r="H33" s="59">
        <v>0</v>
      </c>
      <c r="I33" s="59">
        <v>1</v>
      </c>
      <c r="J33" s="59">
        <v>0</v>
      </c>
      <c r="K33" s="59">
        <v>3</v>
      </c>
      <c r="L33" s="59">
        <v>3</v>
      </c>
      <c r="M33" s="59">
        <v>0</v>
      </c>
      <c r="N33" s="59">
        <v>1</v>
      </c>
      <c r="O33" s="106">
        <f>SUM(E33:N33)</f>
        <v>10</v>
      </c>
      <c r="P33" s="61"/>
      <c r="Q33" s="62"/>
      <c r="R33" s="63"/>
      <c r="S33" s="63"/>
      <c r="T33" s="63"/>
      <c r="U33" s="63"/>
      <c r="V33" s="63"/>
      <c r="W33" s="64"/>
      <c r="X33" s="65"/>
    </row>
    <row r="34" spans="1:24" ht="14.25" thickBot="1">
      <c r="A34" s="188"/>
      <c r="B34" s="169"/>
      <c r="C34" s="170"/>
      <c r="D34" s="171"/>
      <c r="E34" s="66">
        <v>3</v>
      </c>
      <c r="F34" s="67">
        <v>0</v>
      </c>
      <c r="G34" s="67">
        <v>0</v>
      </c>
      <c r="H34" s="67">
        <v>1</v>
      </c>
      <c r="I34" s="67">
        <v>0</v>
      </c>
      <c r="J34" s="67">
        <v>0</v>
      </c>
      <c r="K34" s="67">
        <v>1</v>
      </c>
      <c r="L34" s="67">
        <v>5</v>
      </c>
      <c r="M34" s="67">
        <v>3</v>
      </c>
      <c r="N34" s="67">
        <v>1</v>
      </c>
      <c r="O34" s="60">
        <f>SUM(E34:N34)</f>
        <v>14</v>
      </c>
      <c r="P34" s="69"/>
      <c r="Q34" s="70">
        <v>0.50625</v>
      </c>
      <c r="R34" s="71" t="s">
        <v>9</v>
      </c>
      <c r="S34" s="72"/>
      <c r="T34" s="72"/>
      <c r="U34" s="73"/>
      <c r="V34" s="73"/>
      <c r="W34" s="74"/>
      <c r="X34" s="75" t="str">
        <f>TEXT((Q35-Q34+0.00000000000001),"[hh].mm.ss")</f>
        <v>05.28.00</v>
      </c>
    </row>
    <row r="35" spans="1:24" ht="14.25" thickBot="1">
      <c r="A35" s="189"/>
      <c r="B35" s="76"/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3"/>
      <c r="Q35" s="81">
        <v>0.7340277777777778</v>
      </c>
      <c r="R35" s="100" t="s">
        <v>10</v>
      </c>
      <c r="S35" s="83"/>
      <c r="T35" s="83"/>
      <c r="U35" s="84"/>
      <c r="V35" s="83"/>
      <c r="W35" s="85"/>
      <c r="X35" s="86" t="str">
        <f>TEXT(IF($E33="","",(IF($E34="",O33/(15-(COUNTIF($E33:$N33,""))),(IF($E35="",(O33+O34)/(30-(COUNTIF($E33:$N33,"")+COUNTIF($E34:$N34,""))),(O33+O34+O35)/(45-(COUNTIF($E33:$N33,"")+COUNTIF($E34:$N34,"")+COUNTIF($E35:$N35,"")))))))),"0,00")</f>
        <v>0,80</v>
      </c>
    </row>
    <row r="36" spans="1:24" ht="13.5">
      <c r="A36" s="45"/>
      <c r="B36" s="156" t="s">
        <v>84</v>
      </c>
      <c r="C36" s="157"/>
      <c r="D36" s="46" t="s">
        <v>34</v>
      </c>
      <c r="E36" s="47">
        <v>5</v>
      </c>
      <c r="F36" s="48">
        <v>5</v>
      </c>
      <c r="G36" s="48">
        <v>0</v>
      </c>
      <c r="H36" s="48">
        <v>2</v>
      </c>
      <c r="I36" s="48">
        <v>2</v>
      </c>
      <c r="J36" s="48">
        <v>3</v>
      </c>
      <c r="K36" s="48">
        <v>5</v>
      </c>
      <c r="L36" s="48">
        <v>3</v>
      </c>
      <c r="M36" s="48">
        <v>1</v>
      </c>
      <c r="N36" s="48">
        <v>3</v>
      </c>
      <c r="O36" s="95">
        <f>SUM(E36:N36)</f>
        <v>29</v>
      </c>
      <c r="P36" s="96"/>
      <c r="Q36" s="101">
        <f>SUM(O36:O38)</f>
        <v>75</v>
      </c>
      <c r="R36" s="52">
        <f>COUNTIF($E36:$N36,0)+COUNTIF($E37:$N37,0)+COUNTIF($E38:$N38,0)+COUNTIF($E39:$N39,0)</f>
        <v>4</v>
      </c>
      <c r="S36" s="52">
        <f>COUNTIF($E36:$N36,1)+COUNTIF($E37:$N37,1)+COUNTIF($E38:$N38,1)+COUNTIF($E39:$N39,1)</f>
        <v>4</v>
      </c>
      <c r="T36" s="52">
        <f>COUNTIF($E36:$N36,2)+COUNTIF($E37:$N37,2)+COUNTIF($E38:$N38,2)+COUNTIF($E39:$N39,2)</f>
        <v>5</v>
      </c>
      <c r="U36" s="52">
        <f>COUNTIF($E36:$N36,3)+COUNTIF($E37:$N37,3)+COUNTIF($E38:$N38,3)+COUNTIF($E39:$N39,3)</f>
        <v>12</v>
      </c>
      <c r="V36" s="52">
        <f>COUNTIF($E36:$N36,5)+COUNTIF($E37:$N37,5)+COUNTIF($E38:$N38,5)+COUNTIF($E39:$N39,5)</f>
        <v>5</v>
      </c>
      <c r="W36" s="53">
        <f>COUNTIF($E36:$N36,"5*")+COUNTIF($E37:$N37,"5*")+COUNTIF($E38:$N38,"5*")</f>
        <v>0</v>
      </c>
      <c r="X36" s="54">
        <f>COUNTIF($E36:$N36,20)+COUNTIF($E37:$N37,20)+COUNTIF($E38:$N38,20)</f>
        <v>0</v>
      </c>
    </row>
    <row r="37" spans="1:24" ht="14.25" thickBot="1">
      <c r="A37" s="187" t="s">
        <v>161</v>
      </c>
      <c r="B37" s="135">
        <v>336</v>
      </c>
      <c r="C37" s="56"/>
      <c r="D37" s="57"/>
      <c r="E37" s="58">
        <v>3</v>
      </c>
      <c r="F37" s="59">
        <v>1</v>
      </c>
      <c r="G37" s="59">
        <v>0</v>
      </c>
      <c r="H37" s="59">
        <v>1</v>
      </c>
      <c r="I37" s="59">
        <v>3</v>
      </c>
      <c r="J37" s="59">
        <v>1</v>
      </c>
      <c r="K37" s="59">
        <v>5</v>
      </c>
      <c r="L37" s="59">
        <v>5</v>
      </c>
      <c r="M37" s="59">
        <v>3</v>
      </c>
      <c r="N37" s="59">
        <v>3</v>
      </c>
      <c r="O37" s="106">
        <f>SUM(E37:N37)</f>
        <v>25</v>
      </c>
      <c r="P37" s="61"/>
      <c r="Q37" s="62"/>
      <c r="R37" s="63"/>
      <c r="S37" s="63"/>
      <c r="T37" s="63"/>
      <c r="U37" s="63"/>
      <c r="V37" s="63"/>
      <c r="W37" s="64"/>
      <c r="X37" s="65"/>
    </row>
    <row r="38" spans="1:24" ht="14.25" thickBot="1">
      <c r="A38" s="188"/>
      <c r="B38" s="169" t="s">
        <v>49</v>
      </c>
      <c r="C38" s="170"/>
      <c r="D38" s="171"/>
      <c r="E38" s="66">
        <v>3</v>
      </c>
      <c r="F38" s="67">
        <v>3</v>
      </c>
      <c r="G38" s="67">
        <v>0</v>
      </c>
      <c r="H38" s="67">
        <v>0</v>
      </c>
      <c r="I38" s="67">
        <v>2</v>
      </c>
      <c r="J38" s="67">
        <v>2</v>
      </c>
      <c r="K38" s="67">
        <v>2</v>
      </c>
      <c r="L38" s="67">
        <v>3</v>
      </c>
      <c r="M38" s="67">
        <v>3</v>
      </c>
      <c r="N38" s="67">
        <v>3</v>
      </c>
      <c r="O38" s="60">
        <f>SUM(E38:N38)</f>
        <v>21</v>
      </c>
      <c r="P38" s="69"/>
      <c r="Q38" s="70">
        <v>0.5180555555555556</v>
      </c>
      <c r="R38" s="71" t="s">
        <v>9</v>
      </c>
      <c r="S38" s="72"/>
      <c r="T38" s="72"/>
      <c r="U38" s="73"/>
      <c r="V38" s="73"/>
      <c r="W38" s="74"/>
      <c r="X38" s="75" t="str">
        <f>TEXT((Q39-Q38+0.00000000000001),"[hh].mm.ss")</f>
        <v>05.14.00</v>
      </c>
    </row>
    <row r="39" spans="1:24" ht="14.25" thickBot="1">
      <c r="A39" s="189"/>
      <c r="B39" s="76"/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103"/>
      <c r="P39" s="103"/>
      <c r="Q39" s="81">
        <v>0.7361111111111112</v>
      </c>
      <c r="R39" s="100" t="s">
        <v>10</v>
      </c>
      <c r="S39" s="83"/>
      <c r="T39" s="83"/>
      <c r="U39" s="84"/>
      <c r="V39" s="83"/>
      <c r="W39" s="85"/>
      <c r="X39" s="86" t="str">
        <f>TEXT(IF($E37="","",(IF($E38="",O37/(15-(COUNTIF($E37:$N37,""))),(IF($E39="",(O37+O38)/(30-(COUNTIF($E37:$N37,"")+COUNTIF($E38:$N38,""))),(O37+O38+O39)/(45-(COUNTIF($E37:$N37,"")+COUNTIF($E38:$N38,"")+COUNTIF($E39:$N39,"")))))))),"0,00")</f>
        <v>1,53</v>
      </c>
    </row>
    <row r="40" spans="1:24" ht="13.5">
      <c r="A40" s="45"/>
      <c r="B40" s="156" t="s">
        <v>85</v>
      </c>
      <c r="C40" s="157"/>
      <c r="D40" s="46" t="s">
        <v>34</v>
      </c>
      <c r="E40" s="47">
        <v>1</v>
      </c>
      <c r="F40" s="48">
        <v>0</v>
      </c>
      <c r="G40" s="48">
        <v>0</v>
      </c>
      <c r="H40" s="48">
        <v>0</v>
      </c>
      <c r="I40" s="48">
        <v>1</v>
      </c>
      <c r="J40" s="48">
        <v>0</v>
      </c>
      <c r="K40" s="48">
        <v>0</v>
      </c>
      <c r="L40" s="48">
        <v>2</v>
      </c>
      <c r="M40" s="48">
        <v>1</v>
      </c>
      <c r="N40" s="48">
        <v>1</v>
      </c>
      <c r="O40" s="95">
        <f>SUM(E40:N40)</f>
        <v>6</v>
      </c>
      <c r="P40" s="96"/>
      <c r="Q40" s="101">
        <f>SUM(O40:O42)</f>
        <v>19</v>
      </c>
      <c r="R40" s="52">
        <f>COUNTIF($E40:$N40,0)+COUNTIF($E41:$N41,0)+COUNTIF($E42:$N42,0)+COUNTIF($E43:$N43,0)</f>
        <v>18</v>
      </c>
      <c r="S40" s="52">
        <f>COUNTIF($E40:$N40,1)+COUNTIF($E41:$N41,1)+COUNTIF($E42:$N42,1)+COUNTIF($E43:$N43,1)</f>
        <v>8</v>
      </c>
      <c r="T40" s="52">
        <f>COUNTIF($E40:$N40,2)+COUNTIF($E41:$N41,2)+COUNTIF($E42:$N42,2)+COUNTIF($E43:$N43,2)</f>
        <v>3</v>
      </c>
      <c r="U40" s="52">
        <f>COUNTIF($E40:$N40,3)+COUNTIF($E41:$N41,3)+COUNTIF($E42:$N42,3)+COUNTIF($E43:$N43,3)</f>
        <v>0</v>
      </c>
      <c r="V40" s="52">
        <f>COUNTIF($E40:$N40,5)+COUNTIF($E41:$N41,5)+COUNTIF($E42:$N42,5)+COUNTIF($E43:$N43,5)</f>
        <v>1</v>
      </c>
      <c r="W40" s="53">
        <f>COUNTIF($E40:$N40,"5*")+COUNTIF($E41:$N41,"5*")+COUNTIF($E42:$N42,"5*")</f>
        <v>0</v>
      </c>
      <c r="X40" s="54">
        <f>COUNTIF($E40:$N40,20)+COUNTIF($E41:$N41,20)+COUNTIF($E42:$N42,20)</f>
        <v>0</v>
      </c>
    </row>
    <row r="41" spans="1:24" ht="14.25" thickBot="1">
      <c r="A41" s="187" t="s">
        <v>97</v>
      </c>
      <c r="B41" s="135">
        <v>337</v>
      </c>
      <c r="C41" s="56"/>
      <c r="D41" s="57"/>
      <c r="E41" s="58">
        <v>2</v>
      </c>
      <c r="F41" s="59">
        <v>0</v>
      </c>
      <c r="G41" s="59">
        <v>0</v>
      </c>
      <c r="H41" s="59">
        <v>1</v>
      </c>
      <c r="I41" s="59">
        <v>0</v>
      </c>
      <c r="J41" s="59">
        <v>0</v>
      </c>
      <c r="K41" s="59">
        <v>0</v>
      </c>
      <c r="L41" s="59">
        <v>0</v>
      </c>
      <c r="M41" s="59">
        <v>1</v>
      </c>
      <c r="N41" s="59">
        <v>0</v>
      </c>
      <c r="O41" s="106">
        <f>SUM(E41:N41)</f>
        <v>4</v>
      </c>
      <c r="P41" s="61"/>
      <c r="Q41" s="62"/>
      <c r="R41" s="63"/>
      <c r="S41" s="63"/>
      <c r="T41" s="63"/>
      <c r="U41" s="63"/>
      <c r="V41" s="63"/>
      <c r="W41" s="64"/>
      <c r="X41" s="65"/>
    </row>
    <row r="42" spans="1:24" ht="14.25" thickBot="1">
      <c r="A42" s="188"/>
      <c r="B42" s="169" t="s">
        <v>86</v>
      </c>
      <c r="C42" s="170"/>
      <c r="D42" s="171"/>
      <c r="E42" s="66">
        <v>2</v>
      </c>
      <c r="F42" s="67">
        <v>1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5</v>
      </c>
      <c r="M42" s="67">
        <v>0</v>
      </c>
      <c r="N42" s="67">
        <v>1</v>
      </c>
      <c r="O42" s="60">
        <f>SUM(E42:N42)</f>
        <v>9</v>
      </c>
      <c r="P42" s="69"/>
      <c r="Q42" s="70">
        <v>0.5131944444444444</v>
      </c>
      <c r="R42" s="71" t="s">
        <v>9</v>
      </c>
      <c r="S42" s="72"/>
      <c r="T42" s="72"/>
      <c r="U42" s="73"/>
      <c r="V42" s="73"/>
      <c r="W42" s="74"/>
      <c r="X42" s="75" t="str">
        <f>TEXT((Q43-Q42+0.00000000000001),"[hh].mm.ss")</f>
        <v>05.21.00</v>
      </c>
    </row>
    <row r="43" spans="1:24" ht="14.25" thickBot="1">
      <c r="A43" s="189"/>
      <c r="B43" s="76"/>
      <c r="C43" s="77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103"/>
      <c r="P43" s="103"/>
      <c r="Q43" s="81">
        <v>0.7361111111111112</v>
      </c>
      <c r="R43" s="100" t="s">
        <v>10</v>
      </c>
      <c r="S43" s="83"/>
      <c r="T43" s="83"/>
      <c r="U43" s="84"/>
      <c r="V43" s="83"/>
      <c r="W43" s="85"/>
      <c r="X43" s="86" t="str">
        <f>TEXT(IF($E41="","",(IF($E42="",O41/(15-(COUNTIF($E41:$N41,""))),(IF($E43="",(O41+O42)/(30-(COUNTIF($E41:$N41,"")+COUNTIF($E42:$N42,""))),(O41+O42+O43)/(45-(COUNTIF($E41:$N41,"")+COUNTIF($E42:$N42,"")+COUNTIF($E43:$N43,"")))))))),"0,00")</f>
        <v>0,43</v>
      </c>
    </row>
    <row r="44" spans="1:24" ht="13.5">
      <c r="A44" s="45"/>
      <c r="B44" s="156" t="s">
        <v>87</v>
      </c>
      <c r="C44" s="157"/>
      <c r="D44" s="46" t="s">
        <v>34</v>
      </c>
      <c r="E44" s="47">
        <v>2</v>
      </c>
      <c r="F44" s="48">
        <v>1</v>
      </c>
      <c r="G44" s="48">
        <v>0</v>
      </c>
      <c r="H44" s="48">
        <v>0</v>
      </c>
      <c r="I44" s="48">
        <v>0</v>
      </c>
      <c r="J44" s="48">
        <v>0</v>
      </c>
      <c r="K44" s="48">
        <v>3</v>
      </c>
      <c r="L44" s="48">
        <v>1</v>
      </c>
      <c r="M44" s="48">
        <v>0</v>
      </c>
      <c r="N44" s="48">
        <v>1</v>
      </c>
      <c r="O44" s="95">
        <f>SUM(E44:N44)</f>
        <v>8</v>
      </c>
      <c r="P44" s="96"/>
      <c r="Q44" s="101">
        <f>SUM(O44:O46)</f>
        <v>43</v>
      </c>
      <c r="R44" s="52">
        <f>COUNTIF($E44:$N44,0)+COUNTIF($E45:$N45,0)+COUNTIF($E46:$N46,0)+COUNTIF($E47:$N47,0)</f>
        <v>10</v>
      </c>
      <c r="S44" s="52">
        <f>COUNTIF($E44:$N44,1)+COUNTIF($E45:$N45,1)+COUNTIF($E46:$N46,1)+COUNTIF($E47:$N47,1)</f>
        <v>9</v>
      </c>
      <c r="T44" s="52">
        <f>COUNTIF($E44:$N44,2)+COUNTIF($E45:$N45,2)+COUNTIF($E46:$N46,2)+COUNTIF($E47:$N47,2)</f>
        <v>3</v>
      </c>
      <c r="U44" s="52">
        <f>COUNTIF($E44:$N44,3)+COUNTIF($E45:$N45,3)+COUNTIF($E46:$N46,3)+COUNTIF($E47:$N47,3)</f>
        <v>6</v>
      </c>
      <c r="V44" s="52">
        <f>COUNTIF($E44:$N44,5)+COUNTIF($E45:$N45,5)+COUNTIF($E46:$N46,5)+COUNTIF($E47:$N47,5)</f>
        <v>2</v>
      </c>
      <c r="W44" s="53">
        <f>COUNTIF($E44:$N44,"5*")+COUNTIF($E45:$N45,"5*")+COUNTIF($E46:$N46,"5*")</f>
        <v>0</v>
      </c>
      <c r="X44" s="54">
        <f>COUNTIF($E44:$N44,20)+COUNTIF($E45:$N45,20)+COUNTIF($E46:$N46,20)</f>
        <v>0</v>
      </c>
    </row>
    <row r="45" spans="1:24" ht="14.25" thickBot="1">
      <c r="A45" s="187" t="s">
        <v>106</v>
      </c>
      <c r="B45" s="135">
        <v>334</v>
      </c>
      <c r="C45" s="56"/>
      <c r="D45" s="57"/>
      <c r="E45" s="58">
        <v>3</v>
      </c>
      <c r="F45" s="59">
        <v>1</v>
      </c>
      <c r="G45" s="59">
        <v>0</v>
      </c>
      <c r="H45" s="59">
        <v>2</v>
      </c>
      <c r="I45" s="59">
        <v>0</v>
      </c>
      <c r="J45" s="59">
        <v>5</v>
      </c>
      <c r="K45" s="59">
        <v>0</v>
      </c>
      <c r="L45" s="59">
        <v>3</v>
      </c>
      <c r="M45" s="59">
        <v>1</v>
      </c>
      <c r="N45" s="59">
        <v>1</v>
      </c>
      <c r="O45" s="106">
        <f>SUM(E45:N45)</f>
        <v>16</v>
      </c>
      <c r="P45" s="61"/>
      <c r="Q45" s="62"/>
      <c r="R45" s="63"/>
      <c r="S45" s="63"/>
      <c r="T45" s="63"/>
      <c r="U45" s="63"/>
      <c r="V45" s="63"/>
      <c r="W45" s="64"/>
      <c r="X45" s="65"/>
    </row>
    <row r="46" spans="1:24" ht="14.25" thickBot="1">
      <c r="A46" s="188"/>
      <c r="B46" s="169"/>
      <c r="C46" s="170"/>
      <c r="D46" s="171"/>
      <c r="E46" s="66">
        <v>2</v>
      </c>
      <c r="F46" s="67">
        <v>5</v>
      </c>
      <c r="G46" s="67">
        <v>1</v>
      </c>
      <c r="H46" s="67">
        <v>0</v>
      </c>
      <c r="I46" s="67">
        <v>1</v>
      </c>
      <c r="J46" s="67">
        <v>1</v>
      </c>
      <c r="K46" s="67">
        <v>3</v>
      </c>
      <c r="L46" s="67">
        <v>3</v>
      </c>
      <c r="M46" s="67">
        <v>3</v>
      </c>
      <c r="N46" s="67">
        <v>0</v>
      </c>
      <c r="O46" s="60">
        <f>SUM(E46:N46)</f>
        <v>19</v>
      </c>
      <c r="P46" s="69"/>
      <c r="Q46" s="70">
        <v>0.5104166666666666</v>
      </c>
      <c r="R46" s="71" t="s">
        <v>9</v>
      </c>
      <c r="S46" s="72"/>
      <c r="T46" s="72"/>
      <c r="U46" s="73"/>
      <c r="V46" s="73"/>
      <c r="W46" s="74"/>
      <c r="X46" s="75" t="str">
        <f>TEXT((Q47-Q46+0.00000000000001),"[hh].mm.ss")</f>
        <v>04.25.00</v>
      </c>
    </row>
    <row r="47" spans="1:24" ht="14.25" thickBot="1">
      <c r="A47" s="189"/>
      <c r="B47" s="76"/>
      <c r="C47" s="77"/>
      <c r="D47" s="78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103"/>
      <c r="P47" s="103"/>
      <c r="Q47" s="81">
        <v>0.6944444444444445</v>
      </c>
      <c r="R47" s="100" t="s">
        <v>10</v>
      </c>
      <c r="S47" s="83"/>
      <c r="T47" s="83"/>
      <c r="U47" s="84"/>
      <c r="V47" s="83"/>
      <c r="W47" s="85"/>
      <c r="X47" s="86" t="str">
        <f>TEXT(IF($E45="","",(IF($E46="",O45/(15-(COUNTIF($E45:$N45,""))),(IF($E47="",(O45+O46)/(30-(COUNTIF($E45:$N45,"")+COUNTIF($E46:$N46,""))),(O45+O46+O47)/(45-(COUNTIF($E45:$N45,"")+COUNTIF($E46:$N46,"")+COUNTIF($E47:$N47,"")))))))),"0,00")</f>
        <v>1,17</v>
      </c>
    </row>
    <row r="48" spans="1:24" ht="13.5">
      <c r="A48" s="45"/>
      <c r="B48" s="156" t="s">
        <v>88</v>
      </c>
      <c r="C48" s="157"/>
      <c r="D48" s="46" t="s">
        <v>15</v>
      </c>
      <c r="E48" s="47">
        <v>3</v>
      </c>
      <c r="F48" s="48">
        <v>3</v>
      </c>
      <c r="G48" s="48">
        <v>0</v>
      </c>
      <c r="H48" s="48">
        <v>3</v>
      </c>
      <c r="I48" s="48">
        <v>3</v>
      </c>
      <c r="J48" s="48">
        <v>3</v>
      </c>
      <c r="K48" s="48">
        <v>3</v>
      </c>
      <c r="L48" s="48">
        <v>3</v>
      </c>
      <c r="M48" s="48">
        <v>5</v>
      </c>
      <c r="N48" s="48">
        <v>1</v>
      </c>
      <c r="O48" s="95">
        <f>SUM(E48:N48)</f>
        <v>27</v>
      </c>
      <c r="P48" s="96"/>
      <c r="Q48" s="101">
        <f>SUM(O48:O50)</f>
        <v>78</v>
      </c>
      <c r="R48" s="52">
        <f>COUNTIF($E48:$N48,0)+COUNTIF($E49:$N49,0)+COUNTIF($E50:$N50,0)+COUNTIF($E51:$N51,0)</f>
        <v>5</v>
      </c>
      <c r="S48" s="52">
        <f>COUNTIF($E48:$N48,1)+COUNTIF($E49:$N49,1)+COUNTIF($E50:$N50,1)+COUNTIF($E51:$N51,1)</f>
        <v>1</v>
      </c>
      <c r="T48" s="52">
        <f>COUNTIF($E48:$N48,2)+COUNTIF($E49:$N49,2)+COUNTIF($E50:$N50,2)+COUNTIF($E51:$N51,2)</f>
        <v>3</v>
      </c>
      <c r="U48" s="52">
        <f>COUNTIF($E48:$N48,3)+COUNTIF($E49:$N49,3)+COUNTIF($E50:$N50,3)+COUNTIF($E51:$N51,3)</f>
        <v>17</v>
      </c>
      <c r="V48" s="52">
        <f>COUNTIF($E48:$N48,5)+COUNTIF($E49:$N49,5)+COUNTIF($E50:$N50,5)+COUNTIF($E51:$N51,5)</f>
        <v>4</v>
      </c>
      <c r="W48" s="53">
        <f>COUNTIF($E48:$N48,"5*")+COUNTIF($E49:$N49,"5*")+COUNTIF($E50:$N50,"5*")</f>
        <v>0</v>
      </c>
      <c r="X48" s="54">
        <f>COUNTIF($E48:$N48,20)+COUNTIF($E49:$N49,20)+COUNTIF($E50:$N50,20)</f>
        <v>0</v>
      </c>
    </row>
    <row r="49" spans="1:24" ht="14.25" thickBot="1">
      <c r="A49" s="187" t="s">
        <v>162</v>
      </c>
      <c r="B49" s="135">
        <v>316</v>
      </c>
      <c r="C49" s="56"/>
      <c r="D49" s="57"/>
      <c r="E49" s="58">
        <v>3</v>
      </c>
      <c r="F49" s="59">
        <v>3</v>
      </c>
      <c r="G49" s="59">
        <v>0</v>
      </c>
      <c r="H49" s="59">
        <v>3</v>
      </c>
      <c r="I49" s="59">
        <v>0</v>
      </c>
      <c r="J49" s="59">
        <v>0</v>
      </c>
      <c r="K49" s="59">
        <v>5</v>
      </c>
      <c r="L49" s="59">
        <v>3</v>
      </c>
      <c r="M49" s="59">
        <v>3</v>
      </c>
      <c r="N49" s="59">
        <v>3</v>
      </c>
      <c r="O49" s="106">
        <f>SUM(E49:N49)</f>
        <v>23</v>
      </c>
      <c r="P49" s="61"/>
      <c r="Q49" s="62"/>
      <c r="R49" s="63"/>
      <c r="S49" s="63"/>
      <c r="T49" s="63"/>
      <c r="U49" s="63"/>
      <c r="V49" s="63"/>
      <c r="W49" s="64"/>
      <c r="X49" s="65"/>
    </row>
    <row r="50" spans="1:24" ht="14.25" thickBot="1">
      <c r="A50" s="188"/>
      <c r="B50" s="169" t="s">
        <v>89</v>
      </c>
      <c r="C50" s="170"/>
      <c r="D50" s="171"/>
      <c r="E50" s="66">
        <v>3</v>
      </c>
      <c r="F50" s="67">
        <v>2</v>
      </c>
      <c r="G50" s="67">
        <v>0</v>
      </c>
      <c r="H50" s="67">
        <v>5</v>
      </c>
      <c r="I50" s="67">
        <v>3</v>
      </c>
      <c r="J50" s="67">
        <v>2</v>
      </c>
      <c r="K50" s="67">
        <v>3</v>
      </c>
      <c r="L50" s="67">
        <v>5</v>
      </c>
      <c r="M50" s="67">
        <v>3</v>
      </c>
      <c r="N50" s="67">
        <v>2</v>
      </c>
      <c r="O50" s="60">
        <f>SUM(E50:N50)</f>
        <v>28</v>
      </c>
      <c r="P50" s="69"/>
      <c r="Q50" s="70">
        <v>0.5055555555555555</v>
      </c>
      <c r="R50" s="71" t="s">
        <v>9</v>
      </c>
      <c r="S50" s="72"/>
      <c r="T50" s="72"/>
      <c r="U50" s="73"/>
      <c r="V50" s="73"/>
      <c r="W50" s="74"/>
      <c r="X50" s="75" t="str">
        <f>TEXT((Q51-Q50+0.00000000000001),"[hh].mm.ss")</f>
        <v>05.08.00</v>
      </c>
    </row>
    <row r="51" spans="1:24" ht="14.25" thickBot="1">
      <c r="A51" s="189"/>
      <c r="B51" s="76"/>
      <c r="C51" s="77"/>
      <c r="D51" s="78"/>
      <c r="E51" s="79"/>
      <c r="F51" s="80"/>
      <c r="G51" s="80"/>
      <c r="H51" s="80"/>
      <c r="I51" s="80"/>
      <c r="J51" s="80"/>
      <c r="K51" s="80"/>
      <c r="L51" s="80"/>
      <c r="M51" s="80"/>
      <c r="N51" s="80"/>
      <c r="O51" s="103"/>
      <c r="P51" s="103"/>
      <c r="Q51" s="81">
        <v>0.7194444444444444</v>
      </c>
      <c r="R51" s="100" t="s">
        <v>10</v>
      </c>
      <c r="S51" s="83"/>
      <c r="T51" s="83"/>
      <c r="U51" s="84"/>
      <c r="V51" s="83"/>
      <c r="W51" s="85"/>
      <c r="X51" s="86" t="str">
        <f>TEXT(IF($E49="","",(IF($E50="",O49/(15-(COUNTIF($E49:$N49,""))),(IF($E51="",(O49+O50)/(30-(COUNTIF($E49:$N49,"")+COUNTIF($E50:$N50,""))),(O49+O50+O51)/(45-(COUNTIF($E49:$N49,"")+COUNTIF($E50:$N50,"")+COUNTIF($E51:$N51,"")))))))),"0,00")</f>
        <v>1,70</v>
      </c>
    </row>
    <row r="52" spans="1:24" ht="13.5">
      <c r="A52" s="45"/>
      <c r="B52" s="156" t="s">
        <v>100</v>
      </c>
      <c r="C52" s="157"/>
      <c r="D52" s="46" t="s">
        <v>15</v>
      </c>
      <c r="E52" s="47">
        <v>5</v>
      </c>
      <c r="F52" s="48">
        <v>2</v>
      </c>
      <c r="G52" s="48">
        <v>0</v>
      </c>
      <c r="H52" s="48">
        <v>2</v>
      </c>
      <c r="I52" s="48">
        <v>3</v>
      </c>
      <c r="J52" s="48">
        <v>5</v>
      </c>
      <c r="K52" s="48">
        <v>1</v>
      </c>
      <c r="L52" s="48">
        <v>5</v>
      </c>
      <c r="M52" s="48">
        <v>5</v>
      </c>
      <c r="N52" s="48">
        <v>1</v>
      </c>
      <c r="O52" s="95">
        <f>SUM(E52:N52)</f>
        <v>29</v>
      </c>
      <c r="P52" s="96"/>
      <c r="Q52" s="101">
        <f>SUM(O52:O54)</f>
        <v>83</v>
      </c>
      <c r="R52" s="52">
        <f>COUNTIF($E52:$N52,0)+COUNTIF($E53:$N53,0)+COUNTIF($E54:$N54,0)+COUNTIF($E55:$N55,0)</f>
        <v>5</v>
      </c>
      <c r="S52" s="52">
        <f>COUNTIF($E52:$N52,1)+COUNTIF($E53:$N53,1)+COUNTIF($E54:$N54,1)+COUNTIF($E55:$N55,1)</f>
        <v>4</v>
      </c>
      <c r="T52" s="52">
        <f>COUNTIF($E52:$N52,2)+COUNTIF($E53:$N53,2)+COUNTIF($E54:$N54,2)+COUNTIF($E55:$N55,2)</f>
        <v>6</v>
      </c>
      <c r="U52" s="52">
        <f>COUNTIF($E52:$N52,3)+COUNTIF($E53:$N53,3)+COUNTIF($E54:$N54,3)+COUNTIF($E55:$N55,3)</f>
        <v>4</v>
      </c>
      <c r="V52" s="52">
        <f>COUNTIF($E52:$N52,5)+COUNTIF($E53:$N53,5)+COUNTIF($E54:$N54,5)+COUNTIF($E55:$N55,5)</f>
        <v>11</v>
      </c>
      <c r="W52" s="53">
        <f>COUNTIF($E52:$N52,"5*")+COUNTIF($E53:$N53,"5*")+COUNTIF($E54:$N54,"5*")</f>
        <v>0</v>
      </c>
      <c r="X52" s="54">
        <f>COUNTIF($E52:$N52,20)+COUNTIF($E53:$N53,20)+COUNTIF($E54:$N54,20)</f>
        <v>0</v>
      </c>
    </row>
    <row r="53" spans="1:24" ht="14.25" thickBot="1">
      <c r="A53" s="187" t="s">
        <v>163</v>
      </c>
      <c r="B53" s="135">
        <v>303</v>
      </c>
      <c r="C53" s="56"/>
      <c r="D53" s="57"/>
      <c r="E53" s="58">
        <v>1</v>
      </c>
      <c r="F53" s="59">
        <v>3</v>
      </c>
      <c r="G53" s="59">
        <v>0</v>
      </c>
      <c r="H53" s="59">
        <v>1</v>
      </c>
      <c r="I53" s="59">
        <v>2</v>
      </c>
      <c r="J53" s="59">
        <v>5</v>
      </c>
      <c r="K53" s="59">
        <v>0</v>
      </c>
      <c r="L53" s="59">
        <v>5</v>
      </c>
      <c r="M53" s="59">
        <v>5</v>
      </c>
      <c r="N53" s="59">
        <v>2</v>
      </c>
      <c r="O53" s="106">
        <f>SUM(E53:N53)</f>
        <v>24</v>
      </c>
      <c r="P53" s="61"/>
      <c r="Q53" s="62"/>
      <c r="R53" s="63"/>
      <c r="S53" s="63"/>
      <c r="T53" s="63"/>
      <c r="U53" s="63"/>
      <c r="V53" s="63"/>
      <c r="W53" s="64"/>
      <c r="X53" s="65"/>
    </row>
    <row r="54" spans="1:24" ht="14.25" thickBot="1">
      <c r="A54" s="188"/>
      <c r="B54" s="169"/>
      <c r="C54" s="170"/>
      <c r="D54" s="171"/>
      <c r="E54" s="66">
        <v>3</v>
      </c>
      <c r="F54" s="67">
        <v>2</v>
      </c>
      <c r="G54" s="67">
        <v>0</v>
      </c>
      <c r="H54" s="67">
        <v>2</v>
      </c>
      <c r="I54" s="67">
        <v>3</v>
      </c>
      <c r="J54" s="67">
        <v>0</v>
      </c>
      <c r="K54" s="67">
        <v>5</v>
      </c>
      <c r="L54" s="67">
        <v>5</v>
      </c>
      <c r="M54" s="67">
        <v>5</v>
      </c>
      <c r="N54" s="67">
        <v>5</v>
      </c>
      <c r="O54" s="60">
        <f>SUM(E54:N54)</f>
        <v>30</v>
      </c>
      <c r="P54" s="69"/>
      <c r="Q54" s="70">
        <v>0.5034722222222222</v>
      </c>
      <c r="R54" s="71" t="s">
        <v>9</v>
      </c>
      <c r="S54" s="72"/>
      <c r="T54" s="72"/>
      <c r="U54" s="73"/>
      <c r="V54" s="73"/>
      <c r="W54" s="74"/>
      <c r="X54" s="75" t="str">
        <f>TEXT((Q55-Q54+0.00000000000001),"[hh].mm.ss")</f>
        <v>06.01.00</v>
      </c>
    </row>
    <row r="55" spans="1:24" ht="14.25" thickBot="1">
      <c r="A55" s="189"/>
      <c r="B55" s="76" t="s">
        <v>32</v>
      </c>
      <c r="C55" s="77"/>
      <c r="D55" s="78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103"/>
      <c r="P55" s="103"/>
      <c r="Q55" s="81">
        <v>0.7541666666666668</v>
      </c>
      <c r="R55" s="100" t="s">
        <v>10</v>
      </c>
      <c r="S55" s="83"/>
      <c r="T55" s="83"/>
      <c r="U55" s="84"/>
      <c r="V55" s="83"/>
      <c r="W55" s="85"/>
      <c r="X55" s="86" t="str">
        <f>TEXT(IF($E53="","",(IF($E54="",O53/(15-(COUNTIF($E53:$N53,""))),(IF($E55="",(O53+O54)/(30-(COUNTIF($E53:$N53,"")+COUNTIF($E54:$N54,""))),(O53+O54+O55)/(45-(COUNTIF($E53:$N53,"")+COUNTIF($E54:$N54,"")+COUNTIF($E55:$N55,"")))))))),"0,00")</f>
        <v>1,80</v>
      </c>
    </row>
    <row r="56" spans="1:24" ht="13.5">
      <c r="A56" s="45"/>
      <c r="B56" s="156" t="s">
        <v>133</v>
      </c>
      <c r="C56" s="157"/>
      <c r="D56" s="46" t="s">
        <v>59</v>
      </c>
      <c r="E56" s="47">
        <v>1</v>
      </c>
      <c r="F56" s="48">
        <v>1</v>
      </c>
      <c r="G56" s="48">
        <v>0</v>
      </c>
      <c r="H56" s="48">
        <v>0</v>
      </c>
      <c r="I56" s="48">
        <v>0</v>
      </c>
      <c r="J56" s="48">
        <v>0</v>
      </c>
      <c r="K56" s="48">
        <v>2</v>
      </c>
      <c r="L56" s="48">
        <v>2</v>
      </c>
      <c r="M56" s="48">
        <v>0</v>
      </c>
      <c r="N56" s="48">
        <v>0</v>
      </c>
      <c r="O56" s="95">
        <f>SUM(E56:N56)</f>
        <v>6</v>
      </c>
      <c r="P56" s="96"/>
      <c r="Q56" s="101">
        <f>SUM(O56:O58)</f>
        <v>15</v>
      </c>
      <c r="R56" s="52">
        <f>COUNTIF($E56:$N56,0)+COUNTIF($E57:$N57,0)+COUNTIF($E58:$N58,0)+COUNTIF($E59:$N59,0)</f>
        <v>20</v>
      </c>
      <c r="S56" s="52">
        <f>COUNTIF($E56:$N56,1)+COUNTIF($E57:$N57,1)+COUNTIF($E58:$N58,1)+COUNTIF($E59:$N59,1)</f>
        <v>5</v>
      </c>
      <c r="T56" s="52">
        <f>COUNTIF($E56:$N56,2)+COUNTIF($E57:$N57,2)+COUNTIF($E58:$N58,2)+COUNTIF($E59:$N59,2)</f>
        <v>5</v>
      </c>
      <c r="U56" s="52">
        <f>COUNTIF($E56:$N56,3)+COUNTIF($E57:$N57,3)+COUNTIF($E58:$N58,3)+COUNTIF($E59:$N59,3)</f>
        <v>0</v>
      </c>
      <c r="V56" s="52">
        <f>COUNTIF($E56:$N56,5)+COUNTIF($E57:$N57,5)+COUNTIF($E58:$N58,5)+COUNTIF($E59:$N59,5)</f>
        <v>0</v>
      </c>
      <c r="W56" s="53">
        <f>COUNTIF($E56:$N56,"5*")+COUNTIF($E57:$N57,"5*")+COUNTIF($E58:$N58,"5*")</f>
        <v>0</v>
      </c>
      <c r="X56" s="54">
        <f>COUNTIF($E56:$N56,20)+COUNTIF($E57:$N57,20)+COUNTIF($E58:$N58,20)</f>
        <v>0</v>
      </c>
    </row>
    <row r="57" spans="1:24" ht="14.25" thickBot="1">
      <c r="A57" s="187" t="s">
        <v>94</v>
      </c>
      <c r="B57" s="135">
        <v>343</v>
      </c>
      <c r="C57" s="56"/>
      <c r="D57" s="57"/>
      <c r="E57" s="58">
        <v>2</v>
      </c>
      <c r="F57" s="59">
        <v>1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2</v>
      </c>
      <c r="M57" s="59">
        <v>0</v>
      </c>
      <c r="N57" s="59">
        <v>1</v>
      </c>
      <c r="O57" s="106">
        <f>SUM(E57:N57)</f>
        <v>6</v>
      </c>
      <c r="P57" s="61"/>
      <c r="Q57" s="62"/>
      <c r="R57" s="63"/>
      <c r="S57" s="63"/>
      <c r="T57" s="63"/>
      <c r="U57" s="63"/>
      <c r="V57" s="63"/>
      <c r="W57" s="64"/>
      <c r="X57" s="65"/>
    </row>
    <row r="58" spans="1:24" ht="14.25" thickBot="1">
      <c r="A58" s="188"/>
      <c r="B58" s="169" t="s">
        <v>151</v>
      </c>
      <c r="C58" s="170"/>
      <c r="D58" s="171"/>
      <c r="E58" s="66">
        <v>0</v>
      </c>
      <c r="F58" s="67">
        <v>0</v>
      </c>
      <c r="G58" s="67">
        <v>0</v>
      </c>
      <c r="H58" s="67">
        <v>1</v>
      </c>
      <c r="I58" s="67">
        <v>0</v>
      </c>
      <c r="J58" s="67">
        <v>0</v>
      </c>
      <c r="K58" s="67">
        <v>0</v>
      </c>
      <c r="L58" s="67">
        <v>2</v>
      </c>
      <c r="M58" s="67">
        <v>0</v>
      </c>
      <c r="N58" s="67">
        <v>0</v>
      </c>
      <c r="O58" s="60">
        <f>SUM(E58:N58)</f>
        <v>3</v>
      </c>
      <c r="P58" s="69"/>
      <c r="Q58" s="70">
        <v>0.5</v>
      </c>
      <c r="R58" s="71" t="s">
        <v>9</v>
      </c>
      <c r="S58" s="72"/>
      <c r="T58" s="72"/>
      <c r="U58" s="73"/>
      <c r="V58" s="73"/>
      <c r="W58" s="74"/>
      <c r="X58" s="75" t="str">
        <f>TEXT((Q59-Q58+0.00000000000001),"[hh].mm.ss")</f>
        <v>04.55.00</v>
      </c>
    </row>
    <row r="59" spans="1:24" ht="14.25" thickBot="1">
      <c r="A59" s="189"/>
      <c r="B59" s="76" t="s">
        <v>149</v>
      </c>
      <c r="C59" s="77"/>
      <c r="D59" s="78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103"/>
      <c r="P59" s="103"/>
      <c r="Q59" s="81">
        <v>0.7048611111111112</v>
      </c>
      <c r="R59" s="100" t="s">
        <v>10</v>
      </c>
      <c r="S59" s="83"/>
      <c r="T59" s="83"/>
      <c r="U59" s="84"/>
      <c r="V59" s="83"/>
      <c r="W59" s="85"/>
      <c r="X59" s="86" t="str">
        <f>TEXT(IF($E57="","",(IF($E58="",O57/(15-(COUNTIF($E57:$N57,""))),(IF($E59="",(O57+O58)/(30-(COUNTIF($E57:$N57,"")+COUNTIF($E58:$N58,""))),(O57+O58+O59)/(45-(COUNTIF($E57:$N57,"")+COUNTIF($E58:$N58,"")+COUNTIF($E59:$N59,"")))))))),"0,00")</f>
        <v>0,30</v>
      </c>
    </row>
    <row r="60" spans="1:24" ht="13.5">
      <c r="A60" s="45"/>
      <c r="B60" s="156" t="s">
        <v>134</v>
      </c>
      <c r="C60" s="157"/>
      <c r="D60" s="46" t="s">
        <v>59</v>
      </c>
      <c r="E60" s="47">
        <v>1</v>
      </c>
      <c r="F60" s="48">
        <v>1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3</v>
      </c>
      <c r="M60" s="48">
        <v>0</v>
      </c>
      <c r="N60" s="48">
        <v>0</v>
      </c>
      <c r="O60" s="95">
        <f>SUM(E60:N60)</f>
        <v>5</v>
      </c>
      <c r="P60" s="96"/>
      <c r="Q60" s="101">
        <f>SUM(O60:O63)</f>
        <v>29</v>
      </c>
      <c r="R60" s="52">
        <f>COUNTIF($E60:$N60,0)+COUNTIF($E61:$N61,0)+COUNTIF($E62:$N62,0)+COUNTIF($E63:$N63,0)</f>
        <v>15</v>
      </c>
      <c r="S60" s="52">
        <f>COUNTIF($E60:$N60,1)+COUNTIF($E61:$N61,1)+COUNTIF($E62:$N62,1)+COUNTIF($E63:$N63,1)</f>
        <v>9</v>
      </c>
      <c r="T60" s="52">
        <f>COUNTIF($E60:$N60,2)+COUNTIF($E61:$N61,2)+COUNTIF($E62:$N62,2)+COUNTIF($E63:$N63,2)</f>
        <v>2</v>
      </c>
      <c r="U60" s="52">
        <f>COUNTIF($E60:$N60,3)+COUNTIF($E61:$N61,3)+COUNTIF($E62:$N62,3)+COUNTIF($E63:$N63,3)</f>
        <v>2</v>
      </c>
      <c r="V60" s="52">
        <f>COUNTIF($E60:$N60,5)+COUNTIF($E61:$N61,5)+COUNTIF($E62:$N62,5)+COUNTIF($E63:$N63,5)</f>
        <v>2</v>
      </c>
      <c r="W60" s="53">
        <f>COUNTIF($E60:$N60,"5*")+COUNTIF($E61:$N61,"5*")+COUNTIF($E62:$N62,"5*")</f>
        <v>0</v>
      </c>
      <c r="X60" s="54">
        <f>COUNTIF($E60:$N60,20)+COUNTIF($E61:$N61,20)+COUNTIF($E62:$N62,20)</f>
        <v>0</v>
      </c>
    </row>
    <row r="61" spans="1:24" ht="14.25" thickBot="1">
      <c r="A61" s="187" t="s">
        <v>98</v>
      </c>
      <c r="B61" s="135">
        <v>208</v>
      </c>
      <c r="C61" s="56"/>
      <c r="D61" s="57"/>
      <c r="E61" s="58">
        <v>3</v>
      </c>
      <c r="F61" s="59">
        <v>5</v>
      </c>
      <c r="G61" s="59">
        <v>0</v>
      </c>
      <c r="H61" s="59">
        <v>1</v>
      </c>
      <c r="I61" s="59">
        <v>1</v>
      </c>
      <c r="J61" s="59">
        <v>0</v>
      </c>
      <c r="K61" s="59">
        <v>0</v>
      </c>
      <c r="L61" s="59">
        <v>1</v>
      </c>
      <c r="M61" s="59">
        <v>0</v>
      </c>
      <c r="N61" s="59">
        <v>1</v>
      </c>
      <c r="O61" s="60">
        <f>SUM(E61:N61)</f>
        <v>12</v>
      </c>
      <c r="P61" s="61"/>
      <c r="Q61" s="62"/>
      <c r="R61" s="63"/>
      <c r="S61" s="63"/>
      <c r="T61" s="63"/>
      <c r="U61" s="63"/>
      <c r="V61" s="63"/>
      <c r="W61" s="64"/>
      <c r="X61" s="65"/>
    </row>
    <row r="62" spans="1:24" ht="14.25" thickBot="1">
      <c r="A62" s="188"/>
      <c r="B62" s="169" t="s">
        <v>148</v>
      </c>
      <c r="C62" s="170"/>
      <c r="D62" s="171"/>
      <c r="E62" s="66">
        <v>2</v>
      </c>
      <c r="F62" s="67">
        <v>0</v>
      </c>
      <c r="G62" s="67">
        <v>0</v>
      </c>
      <c r="H62" s="67">
        <v>1</v>
      </c>
      <c r="I62" s="67">
        <v>1</v>
      </c>
      <c r="J62" s="67">
        <v>0</v>
      </c>
      <c r="K62" s="67">
        <v>5</v>
      </c>
      <c r="L62" s="67">
        <v>2</v>
      </c>
      <c r="M62" s="67">
        <v>0</v>
      </c>
      <c r="N62" s="67">
        <v>1</v>
      </c>
      <c r="O62" s="68">
        <f>SUM(E62:N62)</f>
        <v>12</v>
      </c>
      <c r="P62" s="69"/>
      <c r="Q62" s="70">
        <v>0.5076388888888889</v>
      </c>
      <c r="R62" s="71" t="s">
        <v>9</v>
      </c>
      <c r="S62" s="72"/>
      <c r="T62" s="72"/>
      <c r="U62" s="73"/>
      <c r="V62" s="73"/>
      <c r="W62" s="74"/>
      <c r="X62" s="75" t="str">
        <f>TEXT((Q63-Q62+0.00000000000001),"[hh].mm.ss")</f>
        <v>03.46.00</v>
      </c>
    </row>
    <row r="63" spans="1:24" ht="14.25" thickBot="1">
      <c r="A63" s="189"/>
      <c r="B63" s="76" t="s">
        <v>132</v>
      </c>
      <c r="C63" s="77"/>
      <c r="D63" s="78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103"/>
      <c r="P63" s="103"/>
      <c r="Q63" s="81">
        <v>0.6645833333333333</v>
      </c>
      <c r="R63" s="100" t="s">
        <v>10</v>
      </c>
      <c r="S63" s="83"/>
      <c r="T63" s="83"/>
      <c r="U63" s="84"/>
      <c r="V63" s="83"/>
      <c r="W63" s="85"/>
      <c r="X63" s="86" t="str">
        <f>TEXT(IF($E61="","",(IF($E62="",O61/(15-(COUNTIF($E61:$N61,""))),(IF($E63="",(O61+O62)/(30-(COUNTIF($E61:$N61,"")+COUNTIF($E62:$N62,""))),(O61+O62+O63)/(45-(COUNTIF($E61:$N61,"")+COUNTIF($E62:$N62,"")+COUNTIF($E63:$N63,"")))))))),"0,00")</f>
        <v>0,80</v>
      </c>
    </row>
    <row r="64" spans="1:24" ht="13.5">
      <c r="A64" s="45"/>
      <c r="B64" s="156" t="s">
        <v>135</v>
      </c>
      <c r="C64" s="157"/>
      <c r="D64" s="46" t="s">
        <v>15</v>
      </c>
      <c r="E64" s="47">
        <v>3</v>
      </c>
      <c r="F64" s="48">
        <v>5</v>
      </c>
      <c r="G64" s="48">
        <v>0</v>
      </c>
      <c r="H64" s="48">
        <v>3</v>
      </c>
      <c r="I64" s="48">
        <v>3</v>
      </c>
      <c r="J64" s="48">
        <v>1</v>
      </c>
      <c r="K64" s="48">
        <v>1</v>
      </c>
      <c r="L64" s="48">
        <v>5</v>
      </c>
      <c r="M64" s="48">
        <v>3</v>
      </c>
      <c r="N64" s="48">
        <v>1</v>
      </c>
      <c r="O64" s="95">
        <f>SUM(E64:N64)</f>
        <v>25</v>
      </c>
      <c r="P64" s="96"/>
      <c r="Q64" s="101">
        <f>SUM(O64:O66)</f>
        <v>78</v>
      </c>
      <c r="R64" s="52">
        <f>COUNTIF($E64:$N64,0)+COUNTIF($E65:$N65,0)+COUNTIF($E66:$N66,0)+COUNTIF($E67:$N67,0)</f>
        <v>4</v>
      </c>
      <c r="S64" s="52">
        <f>COUNTIF($E64:$N64,1)+COUNTIF($E65:$N65,1)+COUNTIF($E66:$N66,1)+COUNTIF($E67:$N67,1)</f>
        <v>6</v>
      </c>
      <c r="T64" s="52">
        <f>COUNTIF($E64:$N64,2)+COUNTIF($E65:$N65,2)+COUNTIF($E66:$N66,2)+COUNTIF($E67:$N67,2)</f>
        <v>2</v>
      </c>
      <c r="U64" s="52">
        <f>COUNTIF($E64:$N64,3)+COUNTIF($E65:$N65,3)+COUNTIF($E66:$N66,3)+COUNTIF($E67:$N67,3)</f>
        <v>11</v>
      </c>
      <c r="V64" s="52">
        <f>COUNTIF($E64:$N64,5)+COUNTIF($E65:$N65,5)+COUNTIF($E66:$N66,5)+COUNTIF($E67:$N67,5)</f>
        <v>7</v>
      </c>
      <c r="W64" s="53">
        <f>COUNTIF($E64:$N64,"5*")+COUNTIF($E65:$N65,"5*")+COUNTIF($E66:$N66,"5*")</f>
        <v>0</v>
      </c>
      <c r="X64" s="54">
        <f>COUNTIF($E64:$N64,20)+COUNTIF($E65:$N65,20)+COUNTIF($E66:$N66,20)</f>
        <v>0</v>
      </c>
    </row>
    <row r="65" spans="1:24" ht="14.25" thickBot="1">
      <c r="A65" s="187" t="s">
        <v>164</v>
      </c>
      <c r="B65" s="135">
        <v>308</v>
      </c>
      <c r="C65" s="56"/>
      <c r="D65" s="57"/>
      <c r="E65" s="58">
        <v>5</v>
      </c>
      <c r="F65" s="59">
        <v>3</v>
      </c>
      <c r="G65" s="59">
        <v>1</v>
      </c>
      <c r="H65" s="59">
        <v>5</v>
      </c>
      <c r="I65" s="59">
        <v>3</v>
      </c>
      <c r="J65" s="59">
        <v>2</v>
      </c>
      <c r="K65" s="59">
        <v>3</v>
      </c>
      <c r="L65" s="59">
        <v>5</v>
      </c>
      <c r="M65" s="59">
        <v>5</v>
      </c>
      <c r="N65" s="59">
        <v>1</v>
      </c>
      <c r="O65" s="106">
        <f>SUM(E65:N65)</f>
        <v>33</v>
      </c>
      <c r="P65" s="61"/>
      <c r="Q65" s="62"/>
      <c r="R65" s="63"/>
      <c r="S65" s="63"/>
      <c r="T65" s="63"/>
      <c r="U65" s="63"/>
      <c r="V65" s="63"/>
      <c r="W65" s="64"/>
      <c r="X65" s="65"/>
    </row>
    <row r="66" spans="1:24" ht="14.25" thickBot="1">
      <c r="A66" s="188"/>
      <c r="B66" s="169" t="s">
        <v>147</v>
      </c>
      <c r="C66" s="170"/>
      <c r="D66" s="171"/>
      <c r="E66" s="66">
        <v>2</v>
      </c>
      <c r="F66" s="67">
        <v>3</v>
      </c>
      <c r="G66" s="67">
        <v>0</v>
      </c>
      <c r="H66" s="67">
        <v>0</v>
      </c>
      <c r="I66" s="67">
        <v>3</v>
      </c>
      <c r="J66" s="67">
        <v>0</v>
      </c>
      <c r="K66" s="67">
        <v>5</v>
      </c>
      <c r="L66" s="67">
        <v>3</v>
      </c>
      <c r="M66" s="67">
        <v>3</v>
      </c>
      <c r="N66" s="67">
        <v>1</v>
      </c>
      <c r="O66" s="106">
        <f>SUM(E66:N66)</f>
        <v>20</v>
      </c>
      <c r="P66" s="69"/>
      <c r="Q66" s="70">
        <v>0.5083333333333333</v>
      </c>
      <c r="R66" s="71" t="s">
        <v>9</v>
      </c>
      <c r="S66" s="72"/>
      <c r="T66" s="72"/>
      <c r="U66" s="73"/>
      <c r="V66" s="73"/>
      <c r="W66" s="74"/>
      <c r="X66" s="75" t="str">
        <f>TEXT((Q67-Q66+0.00000000000001),"[hh].mm.ss")</f>
        <v>05.01.00</v>
      </c>
    </row>
    <row r="67" spans="1:24" ht="14.25" thickBot="1">
      <c r="A67" s="189"/>
      <c r="B67" s="76"/>
      <c r="C67" s="77"/>
      <c r="D67" s="78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103"/>
      <c r="P67" s="103"/>
      <c r="Q67" s="81">
        <v>0.717361111111111</v>
      </c>
      <c r="R67" s="100" t="s">
        <v>10</v>
      </c>
      <c r="S67" s="83"/>
      <c r="T67" s="83"/>
      <c r="U67" s="84"/>
      <c r="V67" s="83"/>
      <c r="W67" s="85"/>
      <c r="X67" s="86" t="str">
        <f>TEXT(IF($E65="","",(IF($E66="",O65/(15-(COUNTIF($E65:$N65,""))),(IF($E67="",(O65+O66)/(30-(COUNTIF($E65:$N65,"")+COUNTIF($E66:$N66,""))),(O65+O66+O67)/(45-(COUNTIF($E65:$N65,"")+COUNTIF($E66:$N66,"")+COUNTIF($E67:$N67,"")))))))),"0,00")</f>
        <v>1,77</v>
      </c>
    </row>
    <row r="68" spans="1:24" ht="13.5">
      <c r="A68" s="45"/>
      <c r="B68" s="156" t="s">
        <v>136</v>
      </c>
      <c r="C68" s="157"/>
      <c r="D68" s="46" t="s">
        <v>59</v>
      </c>
      <c r="E68" s="47">
        <v>0</v>
      </c>
      <c r="F68" s="48">
        <v>2</v>
      </c>
      <c r="G68" s="48">
        <v>0</v>
      </c>
      <c r="H68" s="48">
        <v>1</v>
      </c>
      <c r="I68" s="48">
        <v>0</v>
      </c>
      <c r="J68" s="48">
        <v>0</v>
      </c>
      <c r="K68" s="48">
        <v>0</v>
      </c>
      <c r="L68" s="48">
        <v>2</v>
      </c>
      <c r="M68" s="48">
        <v>0</v>
      </c>
      <c r="N68" s="48">
        <v>0</v>
      </c>
      <c r="O68" s="95">
        <f>SUM(E68:N68)</f>
        <v>5</v>
      </c>
      <c r="P68" s="96"/>
      <c r="Q68" s="101">
        <f>SUM(O68:O70)</f>
        <v>14</v>
      </c>
      <c r="R68" s="52">
        <f>COUNTIF($E68:$N68,0)+COUNTIF($E69:$N69,0)+COUNTIF($E70:$N70,0)+COUNTIF($E71:$N71,0)</f>
        <v>23</v>
      </c>
      <c r="S68" s="52">
        <f>COUNTIF($E68:$N68,1)+COUNTIF($E69:$N69,1)+COUNTIF($E70:$N70,1)+COUNTIF($E71:$N71,1)</f>
        <v>3</v>
      </c>
      <c r="T68" s="52">
        <f>COUNTIF($E68:$N68,2)+COUNTIF($E69:$N69,2)+COUNTIF($E70:$N70,2)+COUNTIF($E71:$N71,2)</f>
        <v>3</v>
      </c>
      <c r="U68" s="52">
        <f>COUNTIF($E68:$N68,3)+COUNTIF($E69:$N69,3)+COUNTIF($E70:$N70,3)+COUNTIF($E71:$N71,3)</f>
        <v>0</v>
      </c>
      <c r="V68" s="52">
        <f>COUNTIF($E68:$N68,5)+COUNTIF($E69:$N69,5)+COUNTIF($E70:$N70,5)+COUNTIF($E71:$N71,5)</f>
        <v>1</v>
      </c>
      <c r="W68" s="53">
        <f>COUNTIF($E68:$N68,"5*")+COUNTIF($E69:$N69,"5*")+COUNTIF($E70:$N70,"5*")</f>
        <v>0</v>
      </c>
      <c r="X68" s="54">
        <f>COUNTIF($E68:$N68,20)+COUNTIF($E69:$N69,20)+COUNTIF($E70:$N70,20)</f>
        <v>0</v>
      </c>
    </row>
    <row r="69" spans="1:24" ht="14.25" thickBot="1">
      <c r="A69" s="187" t="s">
        <v>93</v>
      </c>
      <c r="B69" s="135">
        <v>344</v>
      </c>
      <c r="C69" s="56"/>
      <c r="D69" s="57"/>
      <c r="E69" s="58">
        <v>0</v>
      </c>
      <c r="F69" s="59">
        <v>0</v>
      </c>
      <c r="G69" s="59">
        <v>0</v>
      </c>
      <c r="H69" s="59">
        <v>5</v>
      </c>
      <c r="I69" s="59">
        <v>0</v>
      </c>
      <c r="J69" s="59">
        <v>0</v>
      </c>
      <c r="K69" s="59">
        <v>0</v>
      </c>
      <c r="L69" s="59">
        <v>1</v>
      </c>
      <c r="M69" s="59">
        <v>0</v>
      </c>
      <c r="N69" s="59">
        <v>0</v>
      </c>
      <c r="O69" s="106">
        <f>SUM(E69:N69)</f>
        <v>6</v>
      </c>
      <c r="P69" s="61"/>
      <c r="Q69" s="62"/>
      <c r="R69" s="63"/>
      <c r="S69" s="63"/>
      <c r="T69" s="63"/>
      <c r="U69" s="63"/>
      <c r="V69" s="63"/>
      <c r="W69" s="64"/>
      <c r="X69" s="65"/>
    </row>
    <row r="70" spans="1:24" ht="14.25" thickBot="1">
      <c r="A70" s="188"/>
      <c r="B70" s="169" t="s">
        <v>49</v>
      </c>
      <c r="C70" s="170"/>
      <c r="D70" s="171"/>
      <c r="E70" s="66">
        <v>0</v>
      </c>
      <c r="F70" s="67">
        <v>0</v>
      </c>
      <c r="G70" s="67">
        <v>0</v>
      </c>
      <c r="H70" s="67">
        <v>1</v>
      </c>
      <c r="I70" s="67">
        <v>0</v>
      </c>
      <c r="J70" s="67">
        <v>0</v>
      </c>
      <c r="K70" s="67">
        <v>0</v>
      </c>
      <c r="L70" s="67">
        <v>2</v>
      </c>
      <c r="M70" s="67">
        <v>0</v>
      </c>
      <c r="N70" s="67">
        <v>0</v>
      </c>
      <c r="O70" s="60">
        <f>SUM(E70:N70)</f>
        <v>3</v>
      </c>
      <c r="P70" s="69"/>
      <c r="Q70" s="70">
        <v>0.5090277777777777</v>
      </c>
      <c r="R70" s="71" t="s">
        <v>9</v>
      </c>
      <c r="S70" s="72"/>
      <c r="T70" s="72"/>
      <c r="U70" s="73"/>
      <c r="V70" s="73"/>
      <c r="W70" s="74"/>
      <c r="X70" s="75" t="str">
        <f>TEXT((Q71-Q70+0.00000000000001),"[hh].mm.ss")</f>
        <v>04.42.00</v>
      </c>
    </row>
    <row r="71" spans="1:24" ht="14.25" thickBot="1">
      <c r="A71" s="189"/>
      <c r="B71" s="76" t="s">
        <v>149</v>
      </c>
      <c r="C71" s="77"/>
      <c r="D71" s="78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103"/>
      <c r="P71" s="103"/>
      <c r="Q71" s="81">
        <v>0.7048611111111112</v>
      </c>
      <c r="R71" s="100" t="s">
        <v>10</v>
      </c>
      <c r="S71" s="83"/>
      <c r="T71" s="83"/>
      <c r="U71" s="84"/>
      <c r="V71" s="83"/>
      <c r="W71" s="85"/>
      <c r="X71" s="86" t="str">
        <f>TEXT(IF($E69="","",(IF($E70="",O69/(15-(COUNTIF($E69:$N69,""))),(IF($E71="",(O69+O70)/(30-(COUNTIF($E69:$N69,"")+COUNTIF($E70:$N70,""))),(O69+O70+O71)/(45-(COUNTIF($E69:$N69,"")+COUNTIF($E70:$N70,"")+COUNTIF($E71:$N71,"")))))))),"0,00")</f>
        <v>0,30</v>
      </c>
    </row>
    <row r="72" spans="1:24" ht="13.5">
      <c r="A72" s="45"/>
      <c r="B72" s="156" t="s">
        <v>137</v>
      </c>
      <c r="C72" s="157"/>
      <c r="D72" s="46" t="s">
        <v>15</v>
      </c>
      <c r="E72" s="47">
        <v>1</v>
      </c>
      <c r="F72" s="48">
        <v>3</v>
      </c>
      <c r="G72" s="48">
        <v>2</v>
      </c>
      <c r="H72" s="48">
        <v>3</v>
      </c>
      <c r="I72" s="48">
        <v>0</v>
      </c>
      <c r="J72" s="48">
        <v>0</v>
      </c>
      <c r="K72" s="48">
        <v>1</v>
      </c>
      <c r="L72" s="48">
        <v>3</v>
      </c>
      <c r="M72" s="48">
        <v>0</v>
      </c>
      <c r="N72" s="48">
        <v>1</v>
      </c>
      <c r="O72" s="95">
        <f>SUM(E72:N72)</f>
        <v>14</v>
      </c>
      <c r="P72" s="96"/>
      <c r="Q72" s="101">
        <f>SUM(O72:O74)</f>
        <v>48</v>
      </c>
      <c r="R72" s="52">
        <f>COUNTIF($E72:$N72,0)+COUNTIF($E73:$N73,0)+COUNTIF($E74:$N74,0)+COUNTIF($E75:$N75,0)</f>
        <v>10</v>
      </c>
      <c r="S72" s="52">
        <f>COUNTIF($E72:$N72,1)+COUNTIF($E73:$N73,1)+COUNTIF($E74:$N74,1)+COUNTIF($E75:$N75,1)</f>
        <v>6</v>
      </c>
      <c r="T72" s="52">
        <f>COUNTIF($E72:$N72,2)+COUNTIF($E73:$N73,2)+COUNTIF($E74:$N74,2)+COUNTIF($E75:$N75,2)</f>
        <v>4</v>
      </c>
      <c r="U72" s="52">
        <f>COUNTIF($E72:$N72,3)+COUNTIF($E73:$N73,3)+COUNTIF($E74:$N74,3)+COUNTIF($E75:$N75,3)</f>
        <v>8</v>
      </c>
      <c r="V72" s="52">
        <f>COUNTIF($E72:$N72,5)+COUNTIF($E73:$N73,5)+COUNTIF($E74:$N74,5)+COUNTIF($E75:$N75,5)</f>
        <v>2</v>
      </c>
      <c r="W72" s="53">
        <f>COUNTIF($E72:$N72,"5*")+COUNTIF($E73:$N73,"5*")+COUNTIF($E74:$N74,"5*")</f>
        <v>0</v>
      </c>
      <c r="X72" s="54">
        <f>COUNTIF($E72:$N72,20)+COUNTIF($E73:$N73,20)+COUNTIF($E74:$N74,20)</f>
        <v>0</v>
      </c>
    </row>
    <row r="73" spans="1:24" ht="14.25" thickBot="1">
      <c r="A73" s="187" t="s">
        <v>103</v>
      </c>
      <c r="B73" s="135">
        <v>339</v>
      </c>
      <c r="C73" s="56"/>
      <c r="D73" s="57"/>
      <c r="E73" s="58">
        <v>2</v>
      </c>
      <c r="F73" s="59">
        <v>3</v>
      </c>
      <c r="G73" s="59">
        <v>0</v>
      </c>
      <c r="H73" s="59">
        <v>2</v>
      </c>
      <c r="I73" s="59">
        <v>1</v>
      </c>
      <c r="J73" s="59">
        <v>0</v>
      </c>
      <c r="K73" s="59">
        <v>0</v>
      </c>
      <c r="L73" s="59">
        <v>3</v>
      </c>
      <c r="M73" s="59">
        <v>0</v>
      </c>
      <c r="N73" s="59">
        <v>5</v>
      </c>
      <c r="O73" s="60">
        <f>SUM(E73:N73)</f>
        <v>16</v>
      </c>
      <c r="P73" s="61"/>
      <c r="Q73" s="62"/>
      <c r="R73" s="63"/>
      <c r="S73" s="63"/>
      <c r="T73" s="63"/>
      <c r="U73" s="63"/>
      <c r="V73" s="63"/>
      <c r="W73" s="64"/>
      <c r="X73" s="65"/>
    </row>
    <row r="74" spans="1:24" ht="14.25" thickBot="1">
      <c r="A74" s="188"/>
      <c r="B74" s="169" t="s">
        <v>150</v>
      </c>
      <c r="C74" s="170"/>
      <c r="D74" s="171"/>
      <c r="E74" s="66">
        <v>3</v>
      </c>
      <c r="F74" s="67">
        <v>2</v>
      </c>
      <c r="G74" s="67">
        <v>0</v>
      </c>
      <c r="H74" s="67">
        <v>3</v>
      </c>
      <c r="I74" s="67">
        <v>1</v>
      </c>
      <c r="J74" s="67">
        <v>0</v>
      </c>
      <c r="K74" s="67">
        <v>0</v>
      </c>
      <c r="L74" s="67">
        <v>3</v>
      </c>
      <c r="M74" s="67">
        <v>1</v>
      </c>
      <c r="N74" s="67">
        <v>5</v>
      </c>
      <c r="O74" s="68">
        <f>SUM(E74:N74)</f>
        <v>18</v>
      </c>
      <c r="P74" s="69"/>
      <c r="Q74" s="70">
        <v>0.5097222222222222</v>
      </c>
      <c r="R74" s="71" t="s">
        <v>9</v>
      </c>
      <c r="S74" s="72"/>
      <c r="T74" s="72"/>
      <c r="U74" s="73"/>
      <c r="V74" s="73"/>
      <c r="W74" s="74"/>
      <c r="X74" s="75" t="str">
        <f>TEXT((Q75-Q74+0.00000000000001),"[hh].mm.ss")</f>
        <v>03.25.00</v>
      </c>
    </row>
    <row r="75" spans="1:24" ht="14.25" thickBot="1">
      <c r="A75" s="189"/>
      <c r="B75" s="76"/>
      <c r="C75" s="77"/>
      <c r="D75" s="78"/>
      <c r="E75" s="79"/>
      <c r="F75" s="80"/>
      <c r="G75" s="80"/>
      <c r="H75" s="80"/>
      <c r="I75" s="80"/>
      <c r="J75" s="80"/>
      <c r="K75" s="80"/>
      <c r="L75" s="80"/>
      <c r="M75" s="80"/>
      <c r="N75" s="80"/>
      <c r="O75" s="103"/>
      <c r="P75" s="103"/>
      <c r="Q75" s="81">
        <v>0.6520833333333333</v>
      </c>
      <c r="R75" s="100" t="s">
        <v>10</v>
      </c>
      <c r="S75" s="83"/>
      <c r="T75" s="83"/>
      <c r="U75" s="84"/>
      <c r="V75" s="83"/>
      <c r="W75" s="85"/>
      <c r="X75" s="86" t="str">
        <f>TEXT(IF($E73="","",(IF($E74="",O73/(15-(COUNTIF($E73:$N73,""))),(IF($E75="",(O73+O74)/(30-(COUNTIF($E73:$N73,"")+COUNTIF($E74:$N74,""))),(O73+O74+O75)/(45-(COUNTIF($E73:$N73,"")+COUNTIF($E74:$N74,"")+COUNTIF($E75:$N75,"")))))))),"0,00")</f>
        <v>1,13</v>
      </c>
    </row>
    <row r="76" spans="1:24" ht="13.5">
      <c r="A76" s="45"/>
      <c r="B76" s="156" t="s">
        <v>138</v>
      </c>
      <c r="C76" s="157"/>
      <c r="D76" s="46" t="s">
        <v>59</v>
      </c>
      <c r="E76" s="47">
        <v>3</v>
      </c>
      <c r="F76" s="48">
        <v>3</v>
      </c>
      <c r="G76" s="48">
        <v>0</v>
      </c>
      <c r="H76" s="48">
        <v>5</v>
      </c>
      <c r="I76" s="48">
        <v>3</v>
      </c>
      <c r="J76" s="48">
        <v>0</v>
      </c>
      <c r="K76" s="48">
        <v>3</v>
      </c>
      <c r="L76" s="48">
        <v>5</v>
      </c>
      <c r="M76" s="48">
        <v>5</v>
      </c>
      <c r="N76" s="48">
        <v>3</v>
      </c>
      <c r="O76" s="95">
        <f>SUM(E76:N76)</f>
        <v>30</v>
      </c>
      <c r="P76" s="96"/>
      <c r="Q76" s="101">
        <f>SUM(O76:O78)</f>
        <v>87</v>
      </c>
      <c r="R76" s="52">
        <f>COUNTIF($E76:$N76,0)+COUNTIF($E77:$N77,0)+COUNTIF($E78:$N78,0)+COUNTIF($E79:$N79,0)</f>
        <v>4</v>
      </c>
      <c r="S76" s="52">
        <f>COUNTIF($E76:$N76,1)+COUNTIF($E77:$N77,1)+COUNTIF($E78:$N78,1)+COUNTIF($E79:$N79,1)</f>
        <v>2</v>
      </c>
      <c r="T76" s="52">
        <f>COUNTIF($E76:$N76,2)+COUNTIF($E77:$N77,2)+COUNTIF($E78:$N78,2)+COUNTIF($E79:$N79,2)</f>
        <v>1</v>
      </c>
      <c r="U76" s="52">
        <f>COUNTIF($E76:$N76,3)+COUNTIF($E77:$N77,3)+COUNTIF($E78:$N78,3)+COUNTIF($E79:$N79,3)</f>
        <v>16</v>
      </c>
      <c r="V76" s="52">
        <f>COUNTIF($E76:$N76,5)+COUNTIF($E77:$N77,5)+COUNTIF($E78:$N78,5)+COUNTIF($E79:$N79,5)</f>
        <v>7</v>
      </c>
      <c r="W76" s="53">
        <f>COUNTIF($E76:$N76,"5*")+COUNTIF($E77:$N77,"5*")+COUNTIF($E78:$N78,"5*")</f>
        <v>0</v>
      </c>
      <c r="X76" s="54">
        <f>COUNTIF($E76:$N76,20)+COUNTIF($E77:$N77,20)+COUNTIF($E78:$N78,20)</f>
        <v>0</v>
      </c>
    </row>
    <row r="77" spans="1:24" ht="14.25" thickBot="1">
      <c r="A77" s="187" t="s">
        <v>166</v>
      </c>
      <c r="B77" s="135">
        <v>342</v>
      </c>
      <c r="C77" s="56"/>
      <c r="D77" s="57"/>
      <c r="E77" s="58">
        <v>3</v>
      </c>
      <c r="F77" s="59">
        <v>1</v>
      </c>
      <c r="G77" s="59">
        <v>0</v>
      </c>
      <c r="H77" s="59">
        <v>5</v>
      </c>
      <c r="I77" s="59">
        <v>3</v>
      </c>
      <c r="J77" s="59">
        <v>1</v>
      </c>
      <c r="K77" s="59">
        <v>3</v>
      </c>
      <c r="L77" s="59">
        <v>3</v>
      </c>
      <c r="M77" s="59">
        <v>5</v>
      </c>
      <c r="N77" s="59">
        <v>3</v>
      </c>
      <c r="O77" s="106">
        <f>SUM(E77:N77)</f>
        <v>27</v>
      </c>
      <c r="P77" s="61"/>
      <c r="Q77" s="62"/>
      <c r="R77" s="63"/>
      <c r="S77" s="63"/>
      <c r="T77" s="63"/>
      <c r="U77" s="63"/>
      <c r="V77" s="63"/>
      <c r="W77" s="64"/>
      <c r="X77" s="65"/>
    </row>
    <row r="78" spans="1:24" ht="14.25" thickBot="1">
      <c r="A78" s="188"/>
      <c r="B78" s="169"/>
      <c r="C78" s="170"/>
      <c r="D78" s="171"/>
      <c r="E78" s="66">
        <v>3</v>
      </c>
      <c r="F78" s="67">
        <v>3</v>
      </c>
      <c r="G78" s="67">
        <v>0</v>
      </c>
      <c r="H78" s="67">
        <v>3</v>
      </c>
      <c r="I78" s="67">
        <v>3</v>
      </c>
      <c r="J78" s="67">
        <v>5</v>
      </c>
      <c r="K78" s="67">
        <v>2</v>
      </c>
      <c r="L78" s="67">
        <v>5</v>
      </c>
      <c r="M78" s="67">
        <v>3</v>
      </c>
      <c r="N78" s="67">
        <v>3</v>
      </c>
      <c r="O78" s="60">
        <f>SUM(E78:N78)</f>
        <v>30</v>
      </c>
      <c r="P78" s="69"/>
      <c r="Q78" s="70">
        <v>0.5118055555555555</v>
      </c>
      <c r="R78" s="71" t="s">
        <v>9</v>
      </c>
      <c r="S78" s="72"/>
      <c r="T78" s="72"/>
      <c r="U78" s="73"/>
      <c r="V78" s="73"/>
      <c r="W78" s="74"/>
      <c r="X78" s="75" t="str">
        <f>TEXT((Q79-Q78+0.00000000000001),"[hh].mm.ss")</f>
        <v>05.36.00</v>
      </c>
    </row>
    <row r="79" spans="1:24" ht="14.25" thickBot="1">
      <c r="A79" s="189"/>
      <c r="B79" s="76" t="s">
        <v>32</v>
      </c>
      <c r="C79" s="77"/>
      <c r="D79" s="78"/>
      <c r="E79" s="79"/>
      <c r="F79" s="80"/>
      <c r="G79" s="80"/>
      <c r="H79" s="80"/>
      <c r="I79" s="80"/>
      <c r="J79" s="80"/>
      <c r="K79" s="80"/>
      <c r="L79" s="80"/>
      <c r="M79" s="80"/>
      <c r="N79" s="80"/>
      <c r="O79" s="103"/>
      <c r="P79" s="103"/>
      <c r="Q79" s="81">
        <v>0.7451388888888889</v>
      </c>
      <c r="R79" s="100" t="s">
        <v>10</v>
      </c>
      <c r="S79" s="83"/>
      <c r="T79" s="83"/>
      <c r="U79" s="84"/>
      <c r="V79" s="83"/>
      <c r="W79" s="85"/>
      <c r="X79" s="86" t="str">
        <f>TEXT(IF($E77="","",(IF($E78="",O77/(15-(COUNTIF($E77:$N77,""))),(IF($E79="",(O77+O78)/(30-(COUNTIF($E77:$N77,"")+COUNTIF($E78:$N78,""))),(O77+O78+O79)/(45-(COUNTIF($E77:$N77,"")+COUNTIF($E78:$N78,"")+COUNTIF($E79:$N79,"")))))))),"0,00")</f>
        <v>1,90</v>
      </c>
    </row>
    <row r="80" spans="1:24" ht="13.5">
      <c r="A80" s="45"/>
      <c r="B80" s="156" t="s">
        <v>140</v>
      </c>
      <c r="C80" s="157"/>
      <c r="D80" s="46" t="s">
        <v>34</v>
      </c>
      <c r="E80" s="47">
        <v>0</v>
      </c>
      <c r="F80" s="48">
        <v>0</v>
      </c>
      <c r="G80" s="48">
        <v>0</v>
      </c>
      <c r="H80" s="48">
        <v>2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1</v>
      </c>
      <c r="O80" s="95">
        <f>SUM(E80:N80)</f>
        <v>3</v>
      </c>
      <c r="P80" s="96"/>
      <c r="Q80" s="101">
        <f>SUM(O80:O82)</f>
        <v>12</v>
      </c>
      <c r="R80" s="52">
        <f>COUNTIF($E80:$N80,0)+COUNTIF($E81:$N81,0)+COUNTIF($E82:$N82,0)+COUNTIF($E83:$N83,0)</f>
        <v>24</v>
      </c>
      <c r="S80" s="52">
        <f>COUNTIF($E80:$N80,1)+COUNTIF($E81:$N81,1)+COUNTIF($E82:$N82,1)+COUNTIF($E83:$N83,1)</f>
        <v>3</v>
      </c>
      <c r="T80" s="52">
        <f>COUNTIF($E80:$N80,2)+COUNTIF($E81:$N81,2)+COUNTIF($E82:$N82,2)+COUNTIF($E83:$N83,2)</f>
        <v>2</v>
      </c>
      <c r="U80" s="52">
        <f>COUNTIF($E80:$N80,3)+COUNTIF($E81:$N81,3)+COUNTIF($E82:$N82,3)+COUNTIF($E83:$N83,3)</f>
        <v>0</v>
      </c>
      <c r="V80" s="52">
        <f>COUNTIF($E80:$N80,5)+COUNTIF($E81:$N81,5)+COUNTIF($E82:$N82,5)+COUNTIF($E83:$N83,5)</f>
        <v>1</v>
      </c>
      <c r="W80" s="53">
        <f>COUNTIF($E80:$N80,"5*")+COUNTIF($E81:$N81,"5*")+COUNTIF($E82:$N82,"5*")</f>
        <v>0</v>
      </c>
      <c r="X80" s="54">
        <f>COUNTIF($E80:$N80,20)+COUNTIF($E81:$N81,20)+COUNTIF($E82:$N82,20)</f>
        <v>0</v>
      </c>
    </row>
    <row r="81" spans="1:24" ht="14.25" thickBot="1">
      <c r="A81" s="187" t="s">
        <v>92</v>
      </c>
      <c r="B81" s="135">
        <v>346</v>
      </c>
      <c r="C81" s="56"/>
      <c r="D81" s="57"/>
      <c r="E81" s="58">
        <v>5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2</v>
      </c>
      <c r="M81" s="59">
        <v>0</v>
      </c>
      <c r="N81" s="59">
        <v>0</v>
      </c>
      <c r="O81" s="106">
        <f>SUM(E81:N81)</f>
        <v>7</v>
      </c>
      <c r="P81" s="61"/>
      <c r="Q81" s="62"/>
      <c r="R81" s="63"/>
      <c r="S81" s="63"/>
      <c r="T81" s="63"/>
      <c r="U81" s="63"/>
      <c r="V81" s="63"/>
      <c r="W81" s="64"/>
      <c r="X81" s="65"/>
    </row>
    <row r="82" spans="1:24" ht="14.25" thickBot="1">
      <c r="A82" s="188"/>
      <c r="B82" s="169" t="s">
        <v>148</v>
      </c>
      <c r="C82" s="170"/>
      <c r="D82" s="171"/>
      <c r="E82" s="66">
        <v>0</v>
      </c>
      <c r="F82" s="67">
        <v>0</v>
      </c>
      <c r="G82" s="67">
        <v>0</v>
      </c>
      <c r="H82" s="67">
        <v>0</v>
      </c>
      <c r="I82" s="67">
        <v>1</v>
      </c>
      <c r="J82" s="67">
        <v>0</v>
      </c>
      <c r="K82" s="67">
        <v>0</v>
      </c>
      <c r="L82" s="67">
        <v>0</v>
      </c>
      <c r="M82" s="67">
        <v>0</v>
      </c>
      <c r="N82" s="67">
        <v>1</v>
      </c>
      <c r="O82" s="60">
        <f>SUM(E82:N82)</f>
        <v>2</v>
      </c>
      <c r="P82" s="69"/>
      <c r="Q82" s="70">
        <v>0.5145833333333333</v>
      </c>
      <c r="R82" s="71" t="s">
        <v>9</v>
      </c>
      <c r="S82" s="72"/>
      <c r="T82" s="72"/>
      <c r="U82" s="73"/>
      <c r="V82" s="73"/>
      <c r="W82" s="74"/>
      <c r="X82" s="75" t="str">
        <f>TEXT((Q83-Q82+0.00000000000001),"[hh].mm.ss")</f>
        <v>05.09.00</v>
      </c>
    </row>
    <row r="83" spans="1:24" ht="14.25" thickBot="1">
      <c r="A83" s="189"/>
      <c r="B83" s="76" t="s">
        <v>128</v>
      </c>
      <c r="C83" s="77"/>
      <c r="D83" s="78"/>
      <c r="E83" s="79"/>
      <c r="F83" s="80"/>
      <c r="G83" s="80"/>
      <c r="H83" s="80"/>
      <c r="I83" s="80"/>
      <c r="J83" s="80"/>
      <c r="K83" s="80"/>
      <c r="L83" s="80"/>
      <c r="M83" s="80"/>
      <c r="N83" s="80"/>
      <c r="O83" s="103"/>
      <c r="P83" s="103"/>
      <c r="Q83" s="81">
        <v>0.7291666666666666</v>
      </c>
      <c r="R83" s="100" t="s">
        <v>10</v>
      </c>
      <c r="S83" s="83"/>
      <c r="T83" s="83"/>
      <c r="U83" s="84"/>
      <c r="V83" s="83"/>
      <c r="W83" s="85"/>
      <c r="X83" s="86" t="str">
        <f>TEXT(IF($E81="","",(IF($E82="",O81/(15-(COUNTIF($E81:$N81,""))),(IF($E83="",(O81+O82)/(30-(COUNTIF($E81:$N81,"")+COUNTIF($E82:$N82,""))),(O81+O82+O83)/(45-(COUNTIF($E81:$N81,"")+COUNTIF($E82:$N82,"")+COUNTIF($E83:$N83,"")))))))),"0,00")</f>
        <v>0,30</v>
      </c>
    </row>
    <row r="84" spans="1:24" ht="13.5">
      <c r="A84" s="45"/>
      <c r="B84" s="156" t="s">
        <v>141</v>
      </c>
      <c r="C84" s="157"/>
      <c r="D84" s="46" t="s">
        <v>34</v>
      </c>
      <c r="E84" s="47">
        <v>0</v>
      </c>
      <c r="F84" s="48">
        <v>1</v>
      </c>
      <c r="G84" s="48">
        <v>0</v>
      </c>
      <c r="H84" s="48">
        <v>0</v>
      </c>
      <c r="I84" s="48">
        <v>1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95">
        <f>SUM(E84:N84)</f>
        <v>4</v>
      </c>
      <c r="P84" s="96"/>
      <c r="Q84" s="101">
        <f>SUM(O84:O86)</f>
        <v>17</v>
      </c>
      <c r="R84" s="52">
        <f>COUNTIF($E84:$N84,0)+COUNTIF($E85:$N85,0)+COUNTIF($E86:$N86,0)+COUNTIF($E87:$N87,0)</f>
        <v>22</v>
      </c>
      <c r="S84" s="52">
        <f>COUNTIF($E84:$N84,1)+COUNTIF($E85:$N85,1)+COUNTIF($E86:$N86,1)+COUNTIF($E87:$N87,1)</f>
        <v>5</v>
      </c>
      <c r="T84" s="52">
        <f>COUNTIF($E84:$N84,2)+COUNTIF($E85:$N85,2)+COUNTIF($E86:$N86,2)+COUNTIF($E87:$N87,2)</f>
        <v>1</v>
      </c>
      <c r="U84" s="52">
        <f>COUNTIF($E84:$N84,3)+COUNTIF($E85:$N85,3)+COUNTIF($E86:$N86,3)+COUNTIF($E87:$N87,3)</f>
        <v>0</v>
      </c>
      <c r="V84" s="52">
        <f>COUNTIF($E84:$N84,5)+COUNTIF($E85:$N85,5)+COUNTIF($E86:$N86,5)+COUNTIF($E87:$N87,5)</f>
        <v>2</v>
      </c>
      <c r="W84" s="53">
        <f>COUNTIF($E84:$N84,"5*")+COUNTIF($E85:$N85,"5*")+COUNTIF($E86:$N86,"5*")</f>
        <v>0</v>
      </c>
      <c r="X84" s="54">
        <f>COUNTIF($E84:$N84,20)+COUNTIF($E85:$N85,20)+COUNTIF($E86:$N86,20)</f>
        <v>0</v>
      </c>
    </row>
    <row r="85" spans="1:24" ht="14.25" thickBot="1">
      <c r="A85" s="187" t="s">
        <v>96</v>
      </c>
      <c r="B85" s="135">
        <v>345</v>
      </c>
      <c r="C85" s="56"/>
      <c r="D85" s="57"/>
      <c r="E85" s="58">
        <v>0</v>
      </c>
      <c r="F85" s="59">
        <v>0</v>
      </c>
      <c r="G85" s="59">
        <v>0</v>
      </c>
      <c r="H85" s="59">
        <v>0</v>
      </c>
      <c r="I85" s="59">
        <v>5</v>
      </c>
      <c r="J85" s="59">
        <v>0</v>
      </c>
      <c r="K85" s="59">
        <v>0</v>
      </c>
      <c r="L85" s="59">
        <v>5</v>
      </c>
      <c r="M85" s="59">
        <v>0</v>
      </c>
      <c r="N85" s="59">
        <v>2</v>
      </c>
      <c r="O85" s="106">
        <f>SUM(E85:N85)</f>
        <v>12</v>
      </c>
      <c r="P85" s="107"/>
      <c r="Q85" s="62"/>
      <c r="R85" s="63"/>
      <c r="S85" s="63"/>
      <c r="T85" s="63"/>
      <c r="U85" s="63"/>
      <c r="V85" s="63"/>
      <c r="W85" s="64"/>
      <c r="X85" s="65"/>
    </row>
    <row r="86" spans="1:24" ht="14.25" thickBot="1">
      <c r="A86" s="188"/>
      <c r="B86" s="169" t="s">
        <v>68</v>
      </c>
      <c r="C86" s="170"/>
      <c r="D86" s="171"/>
      <c r="E86" s="66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1</v>
      </c>
      <c r="O86" s="106">
        <f>SUM(E86:N86)</f>
        <v>1</v>
      </c>
      <c r="P86" s="107"/>
      <c r="Q86" s="70">
        <v>0.5152777777777778</v>
      </c>
      <c r="R86" s="71" t="s">
        <v>9</v>
      </c>
      <c r="S86" s="72"/>
      <c r="T86" s="72"/>
      <c r="U86" s="73"/>
      <c r="V86" s="73"/>
      <c r="W86" s="74"/>
      <c r="X86" s="75" t="str">
        <f>TEXT((Q87-Q86+0.00000000000001),"[hh].mm.ss")</f>
        <v>05.08.00</v>
      </c>
    </row>
    <row r="87" spans="1:24" ht="14.25" thickBot="1">
      <c r="A87" s="189"/>
      <c r="B87" s="76"/>
      <c r="C87" s="77"/>
      <c r="D87" s="78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103"/>
      <c r="P87" s="103"/>
      <c r="Q87" s="81">
        <v>0.7291666666666666</v>
      </c>
      <c r="R87" s="100" t="s">
        <v>10</v>
      </c>
      <c r="S87" s="83"/>
      <c r="T87" s="83"/>
      <c r="U87" s="84"/>
      <c r="V87" s="83"/>
      <c r="W87" s="85"/>
      <c r="X87" s="86" t="str">
        <f>TEXT(IF($E85="","",(IF($E86="",O85/(15-(COUNTIF($E85:$N85,""))),(IF($E87="",(O85+O86)/(30-(COUNTIF($E85:$N85,"")+COUNTIF($E86:$N86,""))),(O85+O86+O87)/(45-(COUNTIF($E85:$N85,"")+COUNTIF($E86:$N86,"")+COUNTIF($E87:$N87,"")))))))),"0,00")</f>
        <v>0,43</v>
      </c>
    </row>
    <row r="88" spans="1:24" ht="13.5">
      <c r="A88" s="45"/>
      <c r="B88" s="156" t="s">
        <v>152</v>
      </c>
      <c r="C88" s="157"/>
      <c r="D88" s="46" t="s">
        <v>34</v>
      </c>
      <c r="E88" s="47">
        <v>5</v>
      </c>
      <c r="F88" s="48">
        <v>5</v>
      </c>
      <c r="G88" s="48">
        <v>1</v>
      </c>
      <c r="H88" s="48">
        <v>3</v>
      </c>
      <c r="I88" s="48">
        <v>5</v>
      </c>
      <c r="J88" s="48">
        <v>3</v>
      </c>
      <c r="K88" s="48">
        <v>3</v>
      </c>
      <c r="L88" s="48">
        <v>5</v>
      </c>
      <c r="M88" s="48">
        <v>5</v>
      </c>
      <c r="N88" s="48">
        <v>3</v>
      </c>
      <c r="O88" s="95">
        <f>SUM(E88:N88)</f>
        <v>38</v>
      </c>
      <c r="P88" s="96"/>
      <c r="Q88" s="101">
        <f>SUM(O88:O90)</f>
        <v>106</v>
      </c>
      <c r="R88" s="52">
        <f>COUNTIF($E88:$N88,0)+COUNTIF($E89:$N89,0)+COUNTIF($E90:$N90,0)+COUNTIF($E91:$N91,0)</f>
        <v>3</v>
      </c>
      <c r="S88" s="52">
        <f>COUNTIF($E88:$N88,1)+COUNTIF($E89:$N89,1)+COUNTIF($E90:$N90,1)+COUNTIF($E91:$N91,1)</f>
        <v>2</v>
      </c>
      <c r="T88" s="52">
        <f>COUNTIF($E88:$N88,2)+COUNTIF($E89:$N89,2)+COUNTIF($E90:$N90,2)+COUNTIF($E91:$N91,2)</f>
        <v>1</v>
      </c>
      <c r="U88" s="52">
        <f>COUNTIF($E88:$N88,3)+COUNTIF($E89:$N89,3)+COUNTIF($E90:$N90,3)+COUNTIF($E91:$N91,3)</f>
        <v>9</v>
      </c>
      <c r="V88" s="52">
        <f>COUNTIF($E88:$N88,5)+COUNTIF($E89:$N89,5)+COUNTIF($E90:$N90,5)+COUNTIF($E91:$N91,5)</f>
        <v>15</v>
      </c>
      <c r="W88" s="53">
        <f>COUNTIF($E88:$N88,"5*")+COUNTIF($E89:$N89,"5*")+COUNTIF($E90:$N90,"5*")</f>
        <v>0</v>
      </c>
      <c r="X88" s="54">
        <f>COUNTIF($E88:$N88,20)+COUNTIF($E89:$N89,20)+COUNTIF($E90:$N90,20)</f>
        <v>0</v>
      </c>
    </row>
    <row r="89" spans="1:24" ht="14.25" thickBot="1">
      <c r="A89" s="187" t="s">
        <v>165</v>
      </c>
      <c r="B89" s="135">
        <v>341</v>
      </c>
      <c r="C89" s="56"/>
      <c r="D89" s="57"/>
      <c r="E89" s="58">
        <v>3</v>
      </c>
      <c r="F89" s="59">
        <v>3</v>
      </c>
      <c r="G89" s="59">
        <v>0</v>
      </c>
      <c r="H89" s="59">
        <v>5</v>
      </c>
      <c r="I89" s="59">
        <v>5</v>
      </c>
      <c r="J89" s="59">
        <v>5</v>
      </c>
      <c r="K89" s="59">
        <v>3</v>
      </c>
      <c r="L89" s="59">
        <v>5</v>
      </c>
      <c r="M89" s="59">
        <v>5</v>
      </c>
      <c r="N89" s="97">
        <v>5</v>
      </c>
      <c r="O89" s="106">
        <f>SUM(E89:N89)</f>
        <v>39</v>
      </c>
      <c r="P89" s="61"/>
      <c r="Q89" s="62"/>
      <c r="R89" s="63"/>
      <c r="S89" s="63"/>
      <c r="T89" s="63"/>
      <c r="U89" s="63"/>
      <c r="V89" s="63"/>
      <c r="W89" s="64"/>
      <c r="X89" s="65"/>
    </row>
    <row r="90" spans="1:24" ht="14.25" thickBot="1">
      <c r="A90" s="188"/>
      <c r="B90" s="169" t="s">
        <v>68</v>
      </c>
      <c r="C90" s="170"/>
      <c r="D90" s="171"/>
      <c r="E90" s="66">
        <v>3</v>
      </c>
      <c r="F90" s="67">
        <v>1</v>
      </c>
      <c r="G90" s="67">
        <v>0</v>
      </c>
      <c r="H90" s="67">
        <v>5</v>
      </c>
      <c r="I90" s="67">
        <v>2</v>
      </c>
      <c r="J90" s="67">
        <v>0</v>
      </c>
      <c r="K90" s="67">
        <v>5</v>
      </c>
      <c r="L90" s="67">
        <v>5</v>
      </c>
      <c r="M90" s="67">
        <v>5</v>
      </c>
      <c r="N90" s="97">
        <v>3</v>
      </c>
      <c r="O90" s="106">
        <f>SUM(E90:N90)</f>
        <v>29</v>
      </c>
      <c r="P90" s="69"/>
      <c r="Q90" s="70">
        <v>0.5159722222222222</v>
      </c>
      <c r="R90" s="71" t="s">
        <v>9</v>
      </c>
      <c r="S90" s="72"/>
      <c r="T90" s="72"/>
      <c r="U90" s="73"/>
      <c r="V90" s="73"/>
      <c r="W90" s="74"/>
      <c r="X90" s="75" t="str">
        <f>TEXT((Q91-Q90+0.00000000000001),"[hh].mm.ss")</f>
        <v>05.51.00</v>
      </c>
    </row>
    <row r="91" spans="1:24" ht="14.25" thickBot="1">
      <c r="A91" s="189"/>
      <c r="B91" s="76"/>
      <c r="C91" s="77"/>
      <c r="D91" s="78"/>
      <c r="E91" s="79"/>
      <c r="F91" s="80"/>
      <c r="G91" s="80"/>
      <c r="H91" s="80"/>
      <c r="I91" s="80"/>
      <c r="J91" s="80"/>
      <c r="K91" s="80"/>
      <c r="L91" s="80"/>
      <c r="M91" s="80"/>
      <c r="N91" s="80"/>
      <c r="O91" s="103"/>
      <c r="P91" s="103"/>
      <c r="Q91" s="81">
        <v>0.7597222222222223</v>
      </c>
      <c r="R91" s="100" t="s">
        <v>10</v>
      </c>
      <c r="S91" s="83"/>
      <c r="T91" s="83"/>
      <c r="U91" s="84"/>
      <c r="V91" s="83"/>
      <c r="W91" s="85"/>
      <c r="X91" s="86" t="s">
        <v>155</v>
      </c>
    </row>
  </sheetData>
  <sheetProtection/>
  <mergeCells count="69">
    <mergeCell ref="A53:A55"/>
    <mergeCell ref="B54:D54"/>
    <mergeCell ref="A45:A47"/>
    <mergeCell ref="B46:D46"/>
    <mergeCell ref="B48:C48"/>
    <mergeCell ref="A49:A51"/>
    <mergeCell ref="B50:D50"/>
    <mergeCell ref="B52:C52"/>
    <mergeCell ref="A37:A39"/>
    <mergeCell ref="B38:D38"/>
    <mergeCell ref="B40:C40"/>
    <mergeCell ref="A41:A43"/>
    <mergeCell ref="B42:D42"/>
    <mergeCell ref="B44:C44"/>
    <mergeCell ref="A29:A31"/>
    <mergeCell ref="B30:D30"/>
    <mergeCell ref="B32:C32"/>
    <mergeCell ref="A33:A35"/>
    <mergeCell ref="B34:D34"/>
    <mergeCell ref="B36:C36"/>
    <mergeCell ref="B24:C24"/>
    <mergeCell ref="A25:A27"/>
    <mergeCell ref="B26:D26"/>
    <mergeCell ref="B28:C28"/>
    <mergeCell ref="B14:D14"/>
    <mergeCell ref="A1:C2"/>
    <mergeCell ref="B20:C20"/>
    <mergeCell ref="A21:A23"/>
    <mergeCell ref="B22:D22"/>
    <mergeCell ref="A9:A11"/>
    <mergeCell ref="D1:Q1"/>
    <mergeCell ref="R1:X1"/>
    <mergeCell ref="D2:Q2"/>
    <mergeCell ref="A3:Q3"/>
    <mergeCell ref="E4:N5"/>
    <mergeCell ref="X2:X5"/>
    <mergeCell ref="B10:D10"/>
    <mergeCell ref="B12:C12"/>
    <mergeCell ref="A13:A15"/>
    <mergeCell ref="B16:C16"/>
    <mergeCell ref="A17:A19"/>
    <mergeCell ref="B18:D18"/>
    <mergeCell ref="B56:C56"/>
    <mergeCell ref="A57:A59"/>
    <mergeCell ref="B58:D58"/>
    <mergeCell ref="B60:C60"/>
    <mergeCell ref="A61:A63"/>
    <mergeCell ref="B62:D62"/>
    <mergeCell ref="B64:C64"/>
    <mergeCell ref="A65:A67"/>
    <mergeCell ref="B66:D66"/>
    <mergeCell ref="B68:C68"/>
    <mergeCell ref="A69:A71"/>
    <mergeCell ref="B70:D70"/>
    <mergeCell ref="B72:C72"/>
    <mergeCell ref="A73:A75"/>
    <mergeCell ref="B74:D74"/>
    <mergeCell ref="B76:C76"/>
    <mergeCell ref="A77:A79"/>
    <mergeCell ref="B78:D78"/>
    <mergeCell ref="B88:C88"/>
    <mergeCell ref="A89:A91"/>
    <mergeCell ref="B90:D90"/>
    <mergeCell ref="B80:C80"/>
    <mergeCell ref="A81:A83"/>
    <mergeCell ref="B82:D82"/>
    <mergeCell ref="B84:C84"/>
    <mergeCell ref="A85:A87"/>
    <mergeCell ref="B86:D86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3"/>
  <sheetViews>
    <sheetView zoomScale="80" zoomScaleNormal="80" zoomScalePageLayoutView="0" workbookViewId="0" topLeftCell="A1">
      <selection activeCell="Y23" sqref="A1:Y23"/>
    </sheetView>
  </sheetViews>
  <sheetFormatPr defaultColWidth="9.00390625" defaultRowHeight="12.75"/>
  <cols>
    <col min="1" max="3" width="9.625" style="0" customWidth="1"/>
    <col min="4" max="4" width="10.375" style="0" customWidth="1"/>
    <col min="5" max="15" width="3.375" style="0" customWidth="1"/>
    <col min="16" max="16" width="6.375" style="0" customWidth="1"/>
    <col min="17" max="17" width="5.375" style="0" customWidth="1"/>
    <col min="18" max="18" width="9.375" style="0" customWidth="1"/>
    <col min="19" max="24" width="3.375" style="0" customWidth="1"/>
    <col min="25" max="25" width="9.375" style="0" customWidth="1"/>
  </cols>
  <sheetData>
    <row r="1" spans="1:25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3" t="s">
        <v>55</v>
      </c>
      <c r="T1" s="154"/>
      <c r="U1" s="154"/>
      <c r="V1" s="154"/>
      <c r="W1" s="154"/>
      <c r="X1" s="154"/>
      <c r="Y1" s="155"/>
    </row>
    <row r="2" spans="1:25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  <c r="S2" s="4"/>
      <c r="T2" s="4"/>
      <c r="U2" s="4"/>
      <c r="V2" s="4"/>
      <c r="W2" s="4"/>
      <c r="X2" s="5"/>
      <c r="Y2" s="190" t="s">
        <v>19</v>
      </c>
    </row>
    <row r="3" spans="1:25" ht="30" customHeigh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6"/>
      <c r="T3" s="6"/>
      <c r="U3" s="6"/>
      <c r="V3" s="6"/>
      <c r="W3" s="6"/>
      <c r="X3" s="6"/>
      <c r="Y3" s="191"/>
    </row>
    <row r="4" spans="1:25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0"/>
      <c r="R4" s="11"/>
      <c r="S4" s="10"/>
      <c r="T4" s="10"/>
      <c r="U4" s="10"/>
      <c r="V4" s="10"/>
      <c r="W4" s="12"/>
      <c r="X4" s="13"/>
      <c r="Y4" s="191"/>
    </row>
    <row r="5" spans="1:25" ht="1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"/>
      <c r="P5" s="20"/>
      <c r="Q5" s="20"/>
      <c r="R5" s="21"/>
      <c r="S5" s="22"/>
      <c r="T5" s="22"/>
      <c r="U5" s="22"/>
      <c r="V5" s="20"/>
      <c r="W5" s="23"/>
      <c r="X5" s="24"/>
      <c r="Y5" s="192"/>
    </row>
    <row r="6" spans="1:25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 t="s">
        <v>2</v>
      </c>
      <c r="Q6" s="31"/>
      <c r="R6" s="32"/>
      <c r="S6" s="33" t="s">
        <v>3</v>
      </c>
      <c r="T6" s="34"/>
      <c r="U6" s="34"/>
      <c r="V6" s="35"/>
      <c r="W6" s="35"/>
      <c r="X6" s="35"/>
      <c r="Y6" s="36"/>
    </row>
    <row r="7" spans="1:26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9" t="s">
        <v>5</v>
      </c>
      <c r="Q7" s="39" t="s">
        <v>6</v>
      </c>
      <c r="R7" s="40" t="s">
        <v>7</v>
      </c>
      <c r="S7" s="41">
        <v>0</v>
      </c>
      <c r="T7" s="42">
        <v>1</v>
      </c>
      <c r="U7" s="42">
        <v>2</v>
      </c>
      <c r="V7" s="42">
        <v>3</v>
      </c>
      <c r="W7" s="42">
        <v>5</v>
      </c>
      <c r="X7" s="43" t="s">
        <v>8</v>
      </c>
      <c r="Y7" s="44">
        <v>20</v>
      </c>
      <c r="Z7" s="139"/>
    </row>
    <row r="8" spans="1:27" ht="15" customHeight="1">
      <c r="A8" s="45"/>
      <c r="B8" s="93" t="s">
        <v>42</v>
      </c>
      <c r="C8" s="56"/>
      <c r="D8" s="57" t="s">
        <v>34</v>
      </c>
      <c r="E8" s="47">
        <v>0</v>
      </c>
      <c r="F8" s="48">
        <v>1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1</v>
      </c>
      <c r="O8" s="48"/>
      <c r="P8" s="49">
        <f>SUM(E8:O8)</f>
        <v>2</v>
      </c>
      <c r="Q8" s="50">
        <v>13</v>
      </c>
      <c r="R8" s="51">
        <f>SUM(P8:P11)+IF(ISNUMBER(Q8),Q8,0)+IF(ISNUMBER(Q10),Q10,0)+IF(ISNUMBER(Q11),Q11,0)</f>
        <v>15</v>
      </c>
      <c r="S8" s="52">
        <f>COUNTIF($E8:$O8,0)+COUNTIF($E9:$O9,0)+COUNTIF($E10:$O10,0)+COUNTIF($E11:$O11,0)</f>
        <v>28</v>
      </c>
      <c r="T8" s="52">
        <f>COUNTIF($E8:$O8,1)+COUNTIF($E9:$O9,1)+COUNTIF($E10:$O10,1)+COUNTIF($E11:$O11,1)</f>
        <v>2</v>
      </c>
      <c r="U8" s="52">
        <f>COUNTIF($E8:$O8,2)+COUNTIF($E9:$O9,2)+COUNTIF($E10:$O10,2)+COUNTIF($E11:$O11,2)</f>
        <v>0</v>
      </c>
      <c r="V8" s="52">
        <f>COUNTIF($E8:$O8,3)+COUNTIF($E9:$O9,3)+COUNTIF($E10:$O10,3)+COUNTIF($E11:$O11,3)</f>
        <v>0</v>
      </c>
      <c r="W8" s="52">
        <f>COUNTIF($E8:$O8,5)+COUNTIF($E9:$O9,5)+COUNTIF($E10:$O10,5)+COUNTIF($E11:$O11,5)</f>
        <v>0</v>
      </c>
      <c r="X8" s="53">
        <f>COUNTIF($E8:$O8,"5*")+COUNTIF($E9:$O9,"5*")+COUNTIF($E10:$O10,"5*")</f>
        <v>0</v>
      </c>
      <c r="Y8" s="54">
        <f>COUNTIF($E8:$O8,20)+COUNTIF($E9:$O9,20)+COUNTIF($E10:$O10,20)</f>
        <v>0</v>
      </c>
      <c r="Z8" t="s">
        <v>144</v>
      </c>
      <c r="AA8">
        <v>1980</v>
      </c>
    </row>
    <row r="9" spans="1:27" ht="15" customHeight="1" thickBot="1">
      <c r="A9" s="187" t="s">
        <v>92</v>
      </c>
      <c r="B9" s="135">
        <v>305</v>
      </c>
      <c r="C9" s="3"/>
      <c r="D9" s="134"/>
      <c r="E9" s="120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/>
      <c r="P9" s="106">
        <f>SUM(E9:O9)</f>
        <v>0</v>
      </c>
      <c r="Q9" s="61"/>
      <c r="R9" s="62"/>
      <c r="S9" s="63"/>
      <c r="T9" s="63"/>
      <c r="U9" s="63"/>
      <c r="V9" s="63"/>
      <c r="W9" s="63"/>
      <c r="X9" s="64"/>
      <c r="Y9" s="65"/>
      <c r="Z9" t="s">
        <v>145</v>
      </c>
      <c r="AA9">
        <v>1976</v>
      </c>
    </row>
    <row r="10" spans="1:25" ht="15" customHeight="1" thickBot="1">
      <c r="A10" s="188"/>
      <c r="B10" s="169" t="s">
        <v>52</v>
      </c>
      <c r="C10" s="170"/>
      <c r="D10" s="171"/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/>
      <c r="P10" s="60">
        <f>SUM(E10:O10)</f>
        <v>0</v>
      </c>
      <c r="Q10" s="69"/>
      <c r="R10" s="70">
        <v>0.5013888888888889</v>
      </c>
      <c r="S10" s="71" t="s">
        <v>9</v>
      </c>
      <c r="T10" s="72"/>
      <c r="U10" s="72"/>
      <c r="V10" s="73"/>
      <c r="W10" s="73"/>
      <c r="X10" s="74"/>
      <c r="Y10" s="75" t="str">
        <f>TEXT((R11-R10+0.00000000000001),"[hh].mm.ss")</f>
        <v>04.37.00</v>
      </c>
    </row>
    <row r="11" spans="1:25" ht="15" customHeight="1" thickBot="1">
      <c r="A11" s="189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03"/>
      <c r="Q11" s="103"/>
      <c r="R11" s="81">
        <v>0.69375</v>
      </c>
      <c r="S11" s="100" t="s">
        <v>10</v>
      </c>
      <c r="T11" s="83"/>
      <c r="U11" s="83"/>
      <c r="V11" s="84"/>
      <c r="W11" s="83"/>
      <c r="X11" s="85"/>
      <c r="Y11" s="86" t="str">
        <f>TEXT(IF($E9="","",(IF($E10="",P9/(15-(COUNTIF($E9:$O9,""))),(IF($E11="",(P9+P10)/(30-(COUNTIF($E9:$O9,"")+COUNTIF($E10:$O10,""))),(P9+P10+P11)/(45-(COUNTIF($E9:$O9,"")+COUNTIF($E10:$O10,"")+COUNTIF($E11:$O11,"")))))))),"0,00")</f>
        <v>0,00</v>
      </c>
    </row>
    <row r="12" spans="1:27" ht="15" customHeight="1">
      <c r="A12" s="45"/>
      <c r="B12" s="156" t="s">
        <v>53</v>
      </c>
      <c r="C12" s="157"/>
      <c r="D12" s="2" t="s">
        <v>15</v>
      </c>
      <c r="E12" s="47">
        <v>0</v>
      </c>
      <c r="F12" s="48">
        <v>0</v>
      </c>
      <c r="G12" s="48">
        <v>0</v>
      </c>
      <c r="H12" s="48">
        <v>0</v>
      </c>
      <c r="I12" s="48">
        <v>0</v>
      </c>
      <c r="J12" s="48">
        <v>1</v>
      </c>
      <c r="K12" s="48">
        <v>0</v>
      </c>
      <c r="L12" s="48">
        <v>1</v>
      </c>
      <c r="M12" s="48">
        <v>0</v>
      </c>
      <c r="N12" s="48">
        <v>0</v>
      </c>
      <c r="O12" s="48"/>
      <c r="P12" s="95">
        <f>SUM(E12:O12)</f>
        <v>2</v>
      </c>
      <c r="Q12" s="96">
        <v>15</v>
      </c>
      <c r="R12" s="101">
        <f>SUM(P12:P15)+IF(ISNUMBER(Q12),Q12,0)+IF(ISNUMBER(Q14),Q14,0)+IF(ISNUMBER(Q15),Q15,0)</f>
        <v>18</v>
      </c>
      <c r="S12" s="52">
        <f>COUNTIF($E12:$O12,0)+COUNTIF($E13:$O13,0)+COUNTIF($E14:$O14,0)+COUNTIF($E15:$O15,0)</f>
        <v>27</v>
      </c>
      <c r="T12" s="52">
        <f>COUNTIF($E12:$O12,1)+COUNTIF($E13:$O13,1)+COUNTIF($E14:$O14,1)+COUNTIF($E15:$O15,1)</f>
        <v>3</v>
      </c>
      <c r="U12" s="52">
        <f>COUNTIF($E12:$O12,2)+COUNTIF($E13:$O13,2)+COUNTIF($E14:$O14,2)+COUNTIF($E15:$O15,2)</f>
        <v>0</v>
      </c>
      <c r="V12" s="52">
        <f>COUNTIF($E12:$O12,3)+COUNTIF($E13:$O13,3)+COUNTIF($E14:$O14,3)+COUNTIF($E15:$O15,3)</f>
        <v>0</v>
      </c>
      <c r="W12" s="52">
        <f>COUNTIF($E12:$O12,5)+COUNTIF($E13:$O13,5)+COUNTIF($E14:$O14,5)+COUNTIF($E15:$O15,5)</f>
        <v>0</v>
      </c>
      <c r="X12" s="53">
        <f>COUNTIF($E12:$O12,"5*")+COUNTIF($E13:$O13,"5*")+COUNTIF($E14:$O14,"5*")</f>
        <v>0</v>
      </c>
      <c r="Y12" s="54">
        <f>COUNTIF($E12:$O12,20)+COUNTIF($E13:$O13,20)+COUNTIF($E14:$O14,20)</f>
        <v>0</v>
      </c>
      <c r="Z12" t="s">
        <v>144</v>
      </c>
      <c r="AA12">
        <v>1981</v>
      </c>
    </row>
    <row r="13" spans="1:27" ht="15" customHeight="1" thickBot="1">
      <c r="A13" s="187" t="s">
        <v>93</v>
      </c>
      <c r="B13" s="135">
        <v>318</v>
      </c>
      <c r="C13" s="56"/>
      <c r="D13" s="57"/>
      <c r="E13" s="58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</v>
      </c>
      <c r="O13" s="59"/>
      <c r="P13" s="60">
        <f>SUM(E13:O13)</f>
        <v>1</v>
      </c>
      <c r="Q13" s="61"/>
      <c r="R13" s="62"/>
      <c r="S13" s="63"/>
      <c r="T13" s="63"/>
      <c r="U13" s="63"/>
      <c r="V13" s="63"/>
      <c r="W13" s="63"/>
      <c r="X13" s="64"/>
      <c r="Y13" s="65"/>
      <c r="Z13" t="s">
        <v>145</v>
      </c>
      <c r="AA13">
        <v>1977</v>
      </c>
    </row>
    <row r="14" spans="1:25" ht="15" customHeight="1" thickBot="1">
      <c r="A14" s="188"/>
      <c r="B14" s="169" t="s">
        <v>54</v>
      </c>
      <c r="C14" s="170"/>
      <c r="D14" s="171"/>
      <c r="E14" s="66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/>
      <c r="P14" s="68">
        <f>SUM(E14:O14)</f>
        <v>0</v>
      </c>
      <c r="Q14" s="69"/>
      <c r="R14" s="70">
        <v>0.5006944444444444</v>
      </c>
      <c r="S14" s="71" t="s">
        <v>9</v>
      </c>
      <c r="T14" s="72"/>
      <c r="U14" s="72"/>
      <c r="V14" s="73"/>
      <c r="W14" s="73"/>
      <c r="X14" s="74"/>
      <c r="Y14" s="75" t="str">
        <f>TEXT((R15-R14+0.00000000000001),"[hh].mm.ss")</f>
        <v>03.52.00</v>
      </c>
    </row>
    <row r="15" spans="1:25" ht="15" customHeight="1" thickBot="1">
      <c r="A15" s="189"/>
      <c r="B15" s="76" t="s">
        <v>72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03"/>
      <c r="Q15" s="103"/>
      <c r="R15" s="81">
        <v>0.6618055555555555</v>
      </c>
      <c r="S15" s="100" t="s">
        <v>10</v>
      </c>
      <c r="T15" s="83"/>
      <c r="U15" s="83"/>
      <c r="V15" s="84"/>
      <c r="W15" s="83"/>
      <c r="X15" s="85"/>
      <c r="Y15" s="86" t="str">
        <f>TEXT(IF($E13="","",(IF($E14="",P13/(15-(COUNTIF($E13:$O13,""))),(IF($E15="",(P13+P14)/(30-(COUNTIF($E13:$O13,"")+COUNTIF($E14:$O14,""))),(P13+P14+P15)/(45-(COUNTIF($E13:$O13,"")+COUNTIF($E14:$O14,"")+COUNTIF($E15:$O15,"")))))))),"0,00")</f>
        <v>0,04</v>
      </c>
    </row>
    <row r="16" spans="1:27" ht="15" customHeight="1">
      <c r="A16" s="45"/>
      <c r="B16" s="156" t="s">
        <v>51</v>
      </c>
      <c r="C16" s="157"/>
      <c r="D16" s="2" t="s">
        <v>15</v>
      </c>
      <c r="E16" s="47">
        <v>5</v>
      </c>
      <c r="F16" s="48">
        <v>3</v>
      </c>
      <c r="G16" s="48">
        <v>0</v>
      </c>
      <c r="H16" s="48">
        <v>3</v>
      </c>
      <c r="I16" s="48">
        <v>2</v>
      </c>
      <c r="J16" s="48">
        <v>0</v>
      </c>
      <c r="K16" s="48">
        <v>0</v>
      </c>
      <c r="L16" s="48">
        <v>3</v>
      </c>
      <c r="M16" s="48">
        <v>3</v>
      </c>
      <c r="N16" s="48">
        <v>5</v>
      </c>
      <c r="O16" s="48"/>
      <c r="P16" s="95">
        <f>SUM(E16:O16)</f>
        <v>24</v>
      </c>
      <c r="Q16" s="96">
        <v>38</v>
      </c>
      <c r="R16" s="101">
        <f>SUM(P16:P19)+IF(ISNUMBER(Q16),Q16,0)+IF(ISNUMBER(Q18),Q18,0)+IF(ISNUMBER(Q19),Q19,0)</f>
        <v>107</v>
      </c>
      <c r="S16" s="52">
        <f>COUNTIF($E16:$O16,0)+COUNTIF($E17:$O17,0)+COUNTIF($E18:$O18,0)+COUNTIF($E19:$O19,0)</f>
        <v>9</v>
      </c>
      <c r="T16" s="52">
        <f>COUNTIF($E16:$O16,1)+COUNTIF($E17:$O17,1)+COUNTIF($E18:$O18,1)+COUNTIF($E19:$O19,1)</f>
        <v>3</v>
      </c>
      <c r="U16" s="52">
        <f>COUNTIF($E16:$O16,2)+COUNTIF($E17:$O17,2)+COUNTIF($E18:$O18,2)+COUNTIF($E19:$O19,2)</f>
        <v>2</v>
      </c>
      <c r="V16" s="52">
        <f>COUNTIF($E16:$O16,3)+COUNTIF($E17:$O17,3)+COUNTIF($E18:$O18,3)+COUNTIF($E19:$O19,3)</f>
        <v>9</v>
      </c>
      <c r="W16" s="52">
        <f>COUNTIF($E16:$O16,5)+COUNTIF($E17:$O17,5)+COUNTIF($E18:$O18,5)+COUNTIF($E19:$O19,5)</f>
        <v>7</v>
      </c>
      <c r="X16" s="53">
        <f>COUNTIF($E16:$O16,"5*")+COUNTIF($E17:$O17,"5*")+COUNTIF($E18:$O18,"5*")</f>
        <v>0</v>
      </c>
      <c r="Y16" s="54">
        <f>COUNTIF($E16:$O16,20)+COUNTIF($E17:$O17,20)+COUNTIF($E18:$O18,20)</f>
        <v>0</v>
      </c>
      <c r="Z16" t="s">
        <v>144</v>
      </c>
      <c r="AA16">
        <v>2008</v>
      </c>
    </row>
    <row r="17" spans="1:27" ht="15" customHeight="1" thickBot="1">
      <c r="A17" s="187" t="s">
        <v>95</v>
      </c>
      <c r="B17" s="135">
        <v>323</v>
      </c>
      <c r="C17" s="56"/>
      <c r="D17" s="57"/>
      <c r="E17" s="58">
        <v>1</v>
      </c>
      <c r="F17" s="59">
        <v>3</v>
      </c>
      <c r="G17" s="59">
        <v>0</v>
      </c>
      <c r="H17" s="59">
        <v>5</v>
      </c>
      <c r="I17" s="59">
        <v>1</v>
      </c>
      <c r="J17" s="59">
        <v>0</v>
      </c>
      <c r="K17" s="59">
        <v>0</v>
      </c>
      <c r="L17" s="59">
        <v>5</v>
      </c>
      <c r="M17" s="59">
        <v>3</v>
      </c>
      <c r="N17" s="59">
        <v>3</v>
      </c>
      <c r="O17" s="59"/>
      <c r="P17" s="106">
        <f>SUM(E17:O17)</f>
        <v>21</v>
      </c>
      <c r="Q17" s="61"/>
      <c r="R17" s="62"/>
      <c r="S17" s="63"/>
      <c r="T17" s="63"/>
      <c r="U17" s="63"/>
      <c r="V17" s="63"/>
      <c r="W17" s="63"/>
      <c r="X17" s="64"/>
      <c r="Y17" s="65"/>
      <c r="Z17" t="s">
        <v>145</v>
      </c>
      <c r="AA17">
        <v>1951</v>
      </c>
    </row>
    <row r="18" spans="1:25" ht="15" customHeight="1" thickBot="1">
      <c r="A18" s="188"/>
      <c r="B18" s="169" t="s">
        <v>68</v>
      </c>
      <c r="C18" s="170"/>
      <c r="D18" s="171"/>
      <c r="E18" s="66">
        <v>3</v>
      </c>
      <c r="F18" s="67">
        <v>1</v>
      </c>
      <c r="G18" s="67">
        <v>0</v>
      </c>
      <c r="H18" s="67">
        <v>5</v>
      </c>
      <c r="I18" s="67">
        <v>2</v>
      </c>
      <c r="J18" s="67">
        <v>0</v>
      </c>
      <c r="K18" s="67">
        <v>0</v>
      </c>
      <c r="L18" s="67">
        <v>3</v>
      </c>
      <c r="M18" s="67">
        <v>5</v>
      </c>
      <c r="N18" s="67">
        <v>5</v>
      </c>
      <c r="O18" s="67"/>
      <c r="P18" s="106">
        <f>SUM(E18:O18)</f>
        <v>24</v>
      </c>
      <c r="Q18" s="69"/>
      <c r="R18" s="70">
        <v>0.5027777777777778</v>
      </c>
      <c r="S18" s="71" t="s">
        <v>9</v>
      </c>
      <c r="T18" s="72"/>
      <c r="U18" s="72"/>
      <c r="V18" s="73"/>
      <c r="W18" s="73"/>
      <c r="X18" s="74"/>
      <c r="Y18" s="75" t="str">
        <f>TEXT((R19-R18+0.00000000000001),"[hh].mm.ss")</f>
        <v>03.33.00</v>
      </c>
    </row>
    <row r="19" spans="1:25" ht="15" customHeight="1" thickBot="1">
      <c r="A19" s="189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103"/>
      <c r="Q19" s="103"/>
      <c r="R19" s="81">
        <v>0.6506944444444445</v>
      </c>
      <c r="S19" s="100" t="s">
        <v>10</v>
      </c>
      <c r="T19" s="83"/>
      <c r="U19" s="83"/>
      <c r="V19" s="84"/>
      <c r="W19" s="83"/>
      <c r="X19" s="85"/>
      <c r="Y19" s="86" t="str">
        <f>TEXT(IF($E17="","",(IF($E18="",P17/(15-(COUNTIF($E17:$O17,""))),(IF($E19="",(P17+P18)/(30-(COUNTIF($E17:$O17,"")+COUNTIF($E18:$O18,""))),(P17+P18+P19)/(45-(COUNTIF($E17:$O17,"")+COUNTIF($E18:$O18,"")+COUNTIF($E19:$O19,"")))))))),"0,00")</f>
        <v>1,61</v>
      </c>
    </row>
    <row r="20" spans="1:27" ht="15" customHeight="1">
      <c r="A20" s="45"/>
      <c r="B20" s="156" t="s">
        <v>142</v>
      </c>
      <c r="C20" s="157"/>
      <c r="D20" s="2" t="s">
        <v>15</v>
      </c>
      <c r="E20" s="47">
        <v>2</v>
      </c>
      <c r="F20" s="48">
        <v>5</v>
      </c>
      <c r="G20" s="48">
        <v>1</v>
      </c>
      <c r="H20" s="48">
        <v>2</v>
      </c>
      <c r="I20" s="48">
        <v>0</v>
      </c>
      <c r="J20" s="48">
        <v>0</v>
      </c>
      <c r="K20" s="48">
        <v>0</v>
      </c>
      <c r="L20" s="48">
        <v>1</v>
      </c>
      <c r="M20" s="48">
        <v>2</v>
      </c>
      <c r="N20" s="48">
        <v>1</v>
      </c>
      <c r="O20" s="48"/>
      <c r="P20" s="95">
        <f>SUM(E20:N20)</f>
        <v>14</v>
      </c>
      <c r="Q20" s="96">
        <v>0</v>
      </c>
      <c r="R20" s="101">
        <f>SUM(P20:P23)+IF(ISNUMBER(Q20),Q20,0)+IF(ISNUMBER(Q22),Q22,0)+IF(ISNUMBER(Q23),Q23,0)</f>
        <v>37</v>
      </c>
      <c r="S20" s="52">
        <f>COUNTIF($E20:$O20,0)+COUNTIF($E21:$O21,0)+COUNTIF($E22:$O22,0)+COUNTIF($E23:$O23,0)</f>
        <v>13</v>
      </c>
      <c r="T20" s="52">
        <f>COUNTIF($E20:$O20,1)+COUNTIF($E21:$O21,1)+COUNTIF($E22:$O22,1)+COUNTIF($E23:$O23,1)</f>
        <v>7</v>
      </c>
      <c r="U20" s="52">
        <f>COUNTIF($E20:$O20,2)+COUNTIF($E21:$O21,2)+COUNTIF($E22:$O22,2)+COUNTIF($E23:$O23,2)</f>
        <v>4</v>
      </c>
      <c r="V20" s="52">
        <f>COUNTIF($E20:$O20,3)+COUNTIF($E21:$O21,3)+COUNTIF($E22:$O22,3)+COUNTIF($E23:$O23,3)</f>
        <v>4</v>
      </c>
      <c r="W20" s="52">
        <f>COUNTIF($E20:$O20,5)+COUNTIF($E21:$O21,5)+COUNTIF($E22:$O22,5)+COUNTIF($E23:$O23,5)</f>
        <v>2</v>
      </c>
      <c r="X20" s="53">
        <f>COUNTIF($E20:$O20,"5*")+COUNTIF($E21:$O21,"5*")+COUNTIF($E22:$O22,"5*")</f>
        <v>0</v>
      </c>
      <c r="Y20" s="54">
        <f>COUNTIF($E20:$O20,20)+COUNTIF($E21:$O21,20)+COUNTIF($E22:$O22,20)</f>
        <v>0</v>
      </c>
      <c r="Z20" t="s">
        <v>144</v>
      </c>
      <c r="AA20">
        <v>1981</v>
      </c>
    </row>
    <row r="21" spans="1:27" ht="15" customHeight="1" thickBot="1">
      <c r="A21" s="187" t="s">
        <v>94</v>
      </c>
      <c r="B21" s="135">
        <v>315</v>
      </c>
      <c r="C21" s="56"/>
      <c r="D21" s="57"/>
      <c r="E21" s="58">
        <v>3</v>
      </c>
      <c r="F21" s="59">
        <v>1</v>
      </c>
      <c r="G21" s="59">
        <v>0</v>
      </c>
      <c r="H21" s="59">
        <v>0</v>
      </c>
      <c r="I21" s="59">
        <v>0</v>
      </c>
      <c r="J21" s="59">
        <v>0</v>
      </c>
      <c r="K21" s="59">
        <v>3</v>
      </c>
      <c r="L21" s="59">
        <v>3</v>
      </c>
      <c r="M21" s="59">
        <v>0</v>
      </c>
      <c r="N21" s="59">
        <v>5</v>
      </c>
      <c r="O21" s="59"/>
      <c r="P21" s="106">
        <f>SUM(E21:O21)</f>
        <v>15</v>
      </c>
      <c r="Q21" s="61"/>
      <c r="R21" s="62"/>
      <c r="S21" s="63"/>
      <c r="T21" s="63"/>
      <c r="U21" s="63"/>
      <c r="V21" s="63"/>
      <c r="W21" s="63"/>
      <c r="X21" s="64"/>
      <c r="Y21" s="65"/>
      <c r="Z21" t="s">
        <v>145</v>
      </c>
      <c r="AA21">
        <v>1962</v>
      </c>
    </row>
    <row r="22" spans="1:25" ht="14.25" thickBot="1">
      <c r="A22" s="188"/>
      <c r="B22" s="169" t="s">
        <v>143</v>
      </c>
      <c r="C22" s="170"/>
      <c r="D22" s="171"/>
      <c r="E22" s="66">
        <v>1</v>
      </c>
      <c r="F22" s="67">
        <v>1</v>
      </c>
      <c r="G22" s="67">
        <v>0</v>
      </c>
      <c r="H22" s="67">
        <v>0</v>
      </c>
      <c r="I22" s="67">
        <v>2</v>
      </c>
      <c r="J22" s="67">
        <v>0</v>
      </c>
      <c r="K22" s="67">
        <v>0</v>
      </c>
      <c r="L22" s="67">
        <v>3</v>
      </c>
      <c r="M22" s="67">
        <v>0</v>
      </c>
      <c r="N22" s="67">
        <v>1</v>
      </c>
      <c r="O22" s="67"/>
      <c r="P22" s="106">
        <f>SUM(E22:O22)</f>
        <v>8</v>
      </c>
      <c r="Q22" s="69"/>
      <c r="R22" s="70">
        <v>0.5020833333333333</v>
      </c>
      <c r="S22" s="71" t="s">
        <v>9</v>
      </c>
      <c r="T22" s="72"/>
      <c r="U22" s="72"/>
      <c r="V22" s="73"/>
      <c r="W22" s="73"/>
      <c r="X22" s="74"/>
      <c r="Y22" s="75" t="str">
        <f>TEXT((R23-R22+0.00000000000001),"[hh].mm.ss")</f>
        <v>05.13.00</v>
      </c>
    </row>
    <row r="23" spans="1:25" ht="14.25" thickBot="1">
      <c r="A23" s="189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103"/>
      <c r="Q23" s="103"/>
      <c r="R23" s="81">
        <v>0.7194444444444444</v>
      </c>
      <c r="S23" s="100" t="s">
        <v>10</v>
      </c>
      <c r="T23" s="83"/>
      <c r="U23" s="83"/>
      <c r="V23" s="84"/>
      <c r="W23" s="83"/>
      <c r="X23" s="85"/>
      <c r="Y23" s="86" t="str">
        <f>TEXT(IF($E21="","",(IF($E22="",P21/(15-(COUNTIF($E21:$O21,""))),(IF($E23="",(P21+P22)/(30-(COUNTIF($E21:$O21,"")+COUNTIF($E22:$O22,""))),(P21+P22+P23)/(45-(COUNTIF($E21:$O21,"")+COUNTIF($E22:$O22,"")+COUNTIF($E23:$O23,"")))))))),"0,00")</f>
        <v>0,82</v>
      </c>
    </row>
  </sheetData>
  <sheetProtection/>
  <mergeCells count="18">
    <mergeCell ref="S1:Y1"/>
    <mergeCell ref="D2:R2"/>
    <mergeCell ref="Y2:Y5"/>
    <mergeCell ref="E4:N5"/>
    <mergeCell ref="A1:C2"/>
    <mergeCell ref="A3:R3"/>
    <mergeCell ref="A13:A15"/>
    <mergeCell ref="B14:D14"/>
    <mergeCell ref="A9:A11"/>
    <mergeCell ref="B10:D10"/>
    <mergeCell ref="B12:C12"/>
    <mergeCell ref="D1:R1"/>
    <mergeCell ref="B20:C20"/>
    <mergeCell ref="A21:A23"/>
    <mergeCell ref="B22:D22"/>
    <mergeCell ref="B16:C16"/>
    <mergeCell ref="A17:A19"/>
    <mergeCell ref="B18:D18"/>
  </mergeCells>
  <printOptions/>
  <pageMargins left="0.7" right="0.7" top="0.75" bottom="0.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X23"/>
  <sheetViews>
    <sheetView zoomScale="80" zoomScaleNormal="80" zoomScalePageLayoutView="0" workbookViewId="0" topLeftCell="A1">
      <selection activeCell="X23" sqref="A1:X23"/>
    </sheetView>
  </sheetViews>
  <sheetFormatPr defaultColWidth="9.00390625" defaultRowHeight="12.75"/>
  <cols>
    <col min="1" max="3" width="9.625" style="0" customWidth="1"/>
    <col min="4" max="4" width="10.375" style="0" customWidth="1"/>
    <col min="5" max="14" width="3.375" style="0" customWidth="1"/>
    <col min="15" max="15" width="6.375" style="0" customWidth="1"/>
    <col min="16" max="16" width="5.375" style="0" customWidth="1"/>
    <col min="17" max="17" width="9.375" style="0" customWidth="1"/>
    <col min="18" max="23" width="3.375" style="0" customWidth="1"/>
    <col min="24" max="24" width="9.375" style="0" customWidth="1"/>
  </cols>
  <sheetData>
    <row r="1" spans="1:24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46" t="s">
        <v>55</v>
      </c>
      <c r="S1" s="146"/>
      <c r="T1" s="146"/>
      <c r="U1" s="146"/>
      <c r="V1" s="146"/>
      <c r="W1" s="146"/>
      <c r="X1" s="146"/>
    </row>
    <row r="2" spans="1:24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14"/>
      <c r="S2" s="114"/>
      <c r="T2" s="114"/>
      <c r="U2" s="114"/>
      <c r="V2" s="136"/>
      <c r="W2" s="4"/>
      <c r="X2" s="190" t="s">
        <v>20</v>
      </c>
    </row>
    <row r="3" spans="1:24" ht="30" customHeigh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6"/>
      <c r="X3" s="191"/>
    </row>
    <row r="4" spans="1:24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0"/>
      <c r="R4" s="10"/>
      <c r="S4" s="10"/>
      <c r="T4" s="10"/>
      <c r="U4" s="10"/>
      <c r="V4" s="11"/>
      <c r="W4" s="10"/>
      <c r="X4" s="191"/>
    </row>
    <row r="5" spans="1:24" ht="1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9"/>
      <c r="P5" s="18"/>
      <c r="Q5" s="18"/>
      <c r="R5" s="18"/>
      <c r="S5" s="18"/>
      <c r="T5" s="20"/>
      <c r="U5" s="20"/>
      <c r="V5" s="21"/>
      <c r="W5" s="22"/>
      <c r="X5" s="192"/>
    </row>
    <row r="6" spans="1:24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56" t="s">
        <v>90</v>
      </c>
      <c r="C8" s="157"/>
      <c r="D8" s="2" t="s">
        <v>59</v>
      </c>
      <c r="E8" s="47">
        <v>1</v>
      </c>
      <c r="F8" s="48">
        <v>1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3</v>
      </c>
      <c r="M8" s="48">
        <v>0</v>
      </c>
      <c r="N8" s="48">
        <v>0</v>
      </c>
      <c r="O8" s="95">
        <f>SUM(E8:N8)</f>
        <v>5</v>
      </c>
      <c r="P8" s="50"/>
      <c r="Q8" s="51">
        <f>SUM(O8:O11)+IF(ISNUMBER(P8),P8,0)+IF(ISNUMBER(P10),P10,0)+IF(ISNUMBER(P11),P11,0)</f>
        <v>29</v>
      </c>
      <c r="R8" s="52">
        <f>COUNTIF($E8:$N8,0)+COUNTIF($E9:$N9,0)+COUNTIF($E10:$N10,0)+COUNTIF($E11:$N11,0)</f>
        <v>15</v>
      </c>
      <c r="S8" s="52">
        <f>COUNTIF($E8:$N8,1)+COUNTIF($E9:$N9,1)+COUNTIF($E10:$N10,1)+COUNTIF($E11:$N11,1)</f>
        <v>9</v>
      </c>
      <c r="T8" s="52">
        <f>COUNTIF($E8:$N8,2)+COUNTIF($E9:$N9,2)+COUNTIF($E10:$N10,2)+COUNTIF($E11:$N11,2)</f>
        <v>2</v>
      </c>
      <c r="U8" s="52">
        <f>COUNTIF($E8:$N8,3)+COUNTIF($E9:$N9,3)+COUNTIF($E10:$N10,3)+COUNTIF($E11:$N11,3)</f>
        <v>2</v>
      </c>
      <c r="V8" s="52">
        <f>COUNTIF($E8:$N8,5)+COUNTIF($E9:$N9,5)+COUNTIF($E10:$N10,5)+COUNTIF($E11:$N11,5)</f>
        <v>2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87" t="s">
        <v>93</v>
      </c>
      <c r="B9" s="135">
        <v>208</v>
      </c>
      <c r="C9" s="56"/>
      <c r="D9" s="57"/>
      <c r="E9" s="58">
        <v>3</v>
      </c>
      <c r="F9" s="59">
        <v>5</v>
      </c>
      <c r="G9" s="59">
        <v>0</v>
      </c>
      <c r="H9" s="59">
        <v>1</v>
      </c>
      <c r="I9" s="59">
        <v>1</v>
      </c>
      <c r="J9" s="59">
        <v>0</v>
      </c>
      <c r="K9" s="59">
        <v>0</v>
      </c>
      <c r="L9" s="59">
        <v>1</v>
      </c>
      <c r="M9" s="59">
        <v>0</v>
      </c>
      <c r="N9" s="59">
        <v>1</v>
      </c>
      <c r="O9" s="60">
        <f>SUM(E9:N9)</f>
        <v>12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88"/>
      <c r="B10" s="169" t="s">
        <v>91</v>
      </c>
      <c r="C10" s="170"/>
      <c r="D10" s="171"/>
      <c r="E10" s="66">
        <v>2</v>
      </c>
      <c r="F10" s="67">
        <v>0</v>
      </c>
      <c r="G10" s="67">
        <v>0</v>
      </c>
      <c r="H10" s="67">
        <v>1</v>
      </c>
      <c r="I10" s="67">
        <v>1</v>
      </c>
      <c r="J10" s="67">
        <v>0</v>
      </c>
      <c r="K10" s="67">
        <v>5</v>
      </c>
      <c r="L10" s="67">
        <v>2</v>
      </c>
      <c r="M10" s="67">
        <v>0</v>
      </c>
      <c r="N10" s="67">
        <v>1</v>
      </c>
      <c r="O10" s="68">
        <f>SUM(E10:N10)</f>
        <v>12</v>
      </c>
      <c r="P10" s="69"/>
      <c r="Q10" s="70">
        <v>0.5076388888888889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03.46.00</v>
      </c>
    </row>
    <row r="11" spans="1:24" ht="15" customHeight="1" thickBot="1">
      <c r="A11" s="189"/>
      <c r="B11" s="76" t="s">
        <v>58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102"/>
      <c r="O11" s="137"/>
      <c r="P11" s="103"/>
      <c r="Q11" s="81">
        <v>0.6645833333333333</v>
      </c>
      <c r="R11" s="100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0,80</v>
      </c>
    </row>
    <row r="12" spans="1:24" ht="15" customHeight="1">
      <c r="A12" s="45"/>
      <c r="B12" s="93" t="s">
        <v>30</v>
      </c>
      <c r="C12" s="56"/>
      <c r="D12" s="57" t="s">
        <v>15</v>
      </c>
      <c r="E12" s="47">
        <v>5</v>
      </c>
      <c r="F12" s="48">
        <v>3</v>
      </c>
      <c r="G12" s="48">
        <v>2</v>
      </c>
      <c r="H12" s="48">
        <v>3</v>
      </c>
      <c r="I12" s="48">
        <v>3</v>
      </c>
      <c r="J12" s="48">
        <v>5</v>
      </c>
      <c r="K12" s="48">
        <v>2</v>
      </c>
      <c r="L12" s="48">
        <v>3</v>
      </c>
      <c r="M12" s="48">
        <v>3</v>
      </c>
      <c r="N12" s="48">
        <v>3</v>
      </c>
      <c r="O12" s="49">
        <f>SUM(E12:N12)</f>
        <v>32</v>
      </c>
      <c r="P12" s="50"/>
      <c r="Q12" s="51">
        <f>SUM(O12:O15)+IF(ISNUMBER(P12),P12,0)+IF(ISNUMBER(P14),P14,0)+IF(ISNUMBER(P15),P15,0)</f>
        <v>84</v>
      </c>
      <c r="R12" s="52">
        <f>COUNTIF($E12:$N12,0)+COUNTIF($E13:$N13,0)+COUNTIF($E14:$N14,0)+COUNTIF($E15:$N15,0)</f>
        <v>2</v>
      </c>
      <c r="S12" s="52">
        <f>COUNTIF($E12:$N12,1)+COUNTIF($E13:$N13,1)+COUNTIF($E14:$N14,1)+COUNTIF($E15:$N15,1)</f>
        <v>1</v>
      </c>
      <c r="T12" s="52">
        <f>COUNTIF($E12:$N12,2)+COUNTIF($E13:$N13,2)+COUNTIF($E14:$N14,2)+COUNTIF($E15:$N15,2)</f>
        <v>6</v>
      </c>
      <c r="U12" s="52">
        <f>COUNTIF($E12:$N12,3)+COUNTIF($E13:$N13,3)+COUNTIF($E14:$N14,3)+COUNTIF($E15:$N15,3)</f>
        <v>17</v>
      </c>
      <c r="V12" s="52">
        <f>COUNTIF($E12:$N12,5)+COUNTIF($E13:$N13,5)+COUNTIF($E14:$N14,5)+COUNTIF($E15:$N15,5)</f>
        <v>4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87" t="s">
        <v>95</v>
      </c>
      <c r="B13" s="135">
        <v>317</v>
      </c>
      <c r="C13" s="56"/>
      <c r="D13" s="57"/>
      <c r="E13" s="97">
        <v>3</v>
      </c>
      <c r="F13" s="59">
        <v>3</v>
      </c>
      <c r="G13" s="59">
        <v>0</v>
      </c>
      <c r="H13" s="59">
        <v>3</v>
      </c>
      <c r="I13" s="59">
        <v>3</v>
      </c>
      <c r="J13" s="59">
        <v>1</v>
      </c>
      <c r="K13" s="59">
        <v>0</v>
      </c>
      <c r="L13" s="59">
        <v>2</v>
      </c>
      <c r="M13" s="59">
        <v>5</v>
      </c>
      <c r="N13" s="59">
        <v>3</v>
      </c>
      <c r="O13" s="106">
        <f>SUM(E13:N13)</f>
        <v>23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4.25" thickBot="1">
      <c r="A14" s="188"/>
      <c r="B14" s="169" t="s">
        <v>17</v>
      </c>
      <c r="C14" s="170"/>
      <c r="D14" s="171"/>
      <c r="E14" s="66">
        <v>3</v>
      </c>
      <c r="F14" s="67">
        <v>3</v>
      </c>
      <c r="G14" s="67">
        <v>2</v>
      </c>
      <c r="H14" s="67">
        <v>5</v>
      </c>
      <c r="I14" s="67">
        <v>3</v>
      </c>
      <c r="J14" s="67">
        <v>3</v>
      </c>
      <c r="K14" s="67">
        <v>2</v>
      </c>
      <c r="L14" s="67">
        <v>2</v>
      </c>
      <c r="M14" s="67">
        <v>3</v>
      </c>
      <c r="N14" s="67">
        <v>3</v>
      </c>
      <c r="O14" s="60">
        <f>SUM(E14:N14)</f>
        <v>29</v>
      </c>
      <c r="P14" s="107"/>
      <c r="Q14" s="70">
        <v>0.5159722222222222</v>
      </c>
      <c r="R14" s="105" t="s">
        <v>9</v>
      </c>
      <c r="S14" s="72"/>
      <c r="T14" s="72"/>
      <c r="U14" s="73"/>
      <c r="V14" s="73"/>
      <c r="W14" s="74"/>
      <c r="X14" s="75" t="str">
        <f>TEXT((Q15-Q14+0.00000000000001),"[hh].mm.ss")</f>
        <v>04.51.00</v>
      </c>
    </row>
    <row r="15" spans="1:24" ht="14.25" thickBot="1">
      <c r="A15" s="189"/>
      <c r="B15" s="76" t="s">
        <v>72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3"/>
      <c r="Q15" s="81">
        <v>0.7180555555555556</v>
      </c>
      <c r="R15" s="100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1,73</v>
      </c>
    </row>
    <row r="16" spans="1:24" ht="13.5">
      <c r="A16" s="45"/>
      <c r="B16" s="156" t="s">
        <v>84</v>
      </c>
      <c r="C16" s="157"/>
      <c r="D16" s="46" t="s">
        <v>34</v>
      </c>
      <c r="E16" s="47">
        <v>5</v>
      </c>
      <c r="F16" s="48">
        <v>5</v>
      </c>
      <c r="G16" s="48">
        <v>0</v>
      </c>
      <c r="H16" s="48">
        <v>2</v>
      </c>
      <c r="I16" s="48">
        <v>2</v>
      </c>
      <c r="J16" s="48">
        <v>3</v>
      </c>
      <c r="K16" s="48">
        <v>5</v>
      </c>
      <c r="L16" s="48">
        <v>3</v>
      </c>
      <c r="M16" s="48">
        <v>1</v>
      </c>
      <c r="N16" s="48">
        <v>3</v>
      </c>
      <c r="O16" s="95">
        <f>SUM(E16:N16)</f>
        <v>29</v>
      </c>
      <c r="P16" s="96"/>
      <c r="Q16" s="101">
        <f>SUM(O16:O19)+IF(ISNUMBER(P16),P16,0)+IF(ISNUMBER(P18),P18,0)+IF(ISNUMBER(P19),P19,0)</f>
        <v>75</v>
      </c>
      <c r="R16" s="52">
        <f>COUNTIF($E16:$N16,0)+COUNTIF($E17:$N17,0)+COUNTIF($E18:$N18,0)+COUNTIF($E19:$N19,0)</f>
        <v>4</v>
      </c>
      <c r="S16" s="52">
        <f>COUNTIF($E16:$N16,1)+COUNTIF($E17:$N17,1)+COUNTIF($E18:$N18,1)+COUNTIF($E19:$N19,1)</f>
        <v>4</v>
      </c>
      <c r="T16" s="52">
        <f>COUNTIF($E16:$N16,2)+COUNTIF($E17:$N17,2)+COUNTIF($E18:$N18,2)+COUNTIF($E19:$N19,2)</f>
        <v>5</v>
      </c>
      <c r="U16" s="52">
        <f>COUNTIF($E16:$N16,3)+COUNTIF($E17:$N17,3)+COUNTIF($E18:$N18,3)+COUNTIF($E19:$N19,3)</f>
        <v>12</v>
      </c>
      <c r="V16" s="52">
        <f>COUNTIF($E16:$N16,5)+COUNTIF($E17:$N17,5)+COUNTIF($E18:$N18,5)+COUNTIF($E19:$N19,5)</f>
        <v>5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4.25" thickBot="1">
      <c r="A17" s="187" t="s">
        <v>94</v>
      </c>
      <c r="B17" s="135">
        <v>336</v>
      </c>
      <c r="C17" s="56"/>
      <c r="D17" s="57"/>
      <c r="E17" s="58">
        <v>3</v>
      </c>
      <c r="F17" s="59">
        <v>1</v>
      </c>
      <c r="G17" s="59">
        <v>0</v>
      </c>
      <c r="H17" s="59">
        <v>1</v>
      </c>
      <c r="I17" s="59">
        <v>3</v>
      </c>
      <c r="J17" s="59">
        <v>1</v>
      </c>
      <c r="K17" s="59">
        <v>5</v>
      </c>
      <c r="L17" s="59">
        <v>5</v>
      </c>
      <c r="M17" s="59">
        <v>3</v>
      </c>
      <c r="N17" s="59">
        <v>3</v>
      </c>
      <c r="O17" s="106">
        <f>SUM(E17:N17)</f>
        <v>25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4.25" thickBot="1">
      <c r="A18" s="188"/>
      <c r="B18" s="169" t="s">
        <v>49</v>
      </c>
      <c r="C18" s="170"/>
      <c r="D18" s="171"/>
      <c r="E18" s="66">
        <v>3</v>
      </c>
      <c r="F18" s="67">
        <v>3</v>
      </c>
      <c r="G18" s="67">
        <v>0</v>
      </c>
      <c r="H18" s="67">
        <v>0</v>
      </c>
      <c r="I18" s="67">
        <v>2</v>
      </c>
      <c r="J18" s="67">
        <v>2</v>
      </c>
      <c r="K18" s="67">
        <v>2</v>
      </c>
      <c r="L18" s="67">
        <v>3</v>
      </c>
      <c r="M18" s="67">
        <v>3</v>
      </c>
      <c r="N18" s="67">
        <v>3</v>
      </c>
      <c r="O18" s="60">
        <f>SUM(E18:N18)</f>
        <v>21</v>
      </c>
      <c r="P18" s="69"/>
      <c r="Q18" s="70">
        <v>0.5180555555555556</v>
      </c>
      <c r="R18" s="71" t="s">
        <v>9</v>
      </c>
      <c r="S18" s="72"/>
      <c r="T18" s="72"/>
      <c r="U18" s="73"/>
      <c r="V18" s="73"/>
      <c r="W18" s="74"/>
      <c r="X18" s="75" t="str">
        <f>TEXT((Q19-Q18+0.00000000000001),"[hh].mm.ss")</f>
        <v>05.14.00</v>
      </c>
    </row>
    <row r="19" spans="1:24" ht="14.25" thickBot="1">
      <c r="A19" s="189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3"/>
      <c r="Q19" s="81">
        <v>0.7361111111111112</v>
      </c>
      <c r="R19" s="100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1,53</v>
      </c>
    </row>
    <row r="20" spans="1:24" ht="13.5">
      <c r="A20" s="45"/>
      <c r="B20" s="156" t="s">
        <v>133</v>
      </c>
      <c r="C20" s="157"/>
      <c r="D20" s="46" t="s">
        <v>59</v>
      </c>
      <c r="E20" s="47">
        <v>1</v>
      </c>
      <c r="F20" s="48">
        <v>1</v>
      </c>
      <c r="G20" s="48">
        <v>0</v>
      </c>
      <c r="H20" s="48">
        <v>0</v>
      </c>
      <c r="I20" s="48">
        <v>0</v>
      </c>
      <c r="J20" s="48">
        <v>0</v>
      </c>
      <c r="K20" s="48">
        <v>2</v>
      </c>
      <c r="L20" s="48">
        <v>2</v>
      </c>
      <c r="M20" s="48">
        <v>0</v>
      </c>
      <c r="N20" s="48">
        <v>0</v>
      </c>
      <c r="O20" s="95">
        <f>SUM(E20:N20)</f>
        <v>6</v>
      </c>
      <c r="P20" s="96"/>
      <c r="Q20" s="101">
        <f>SUM(O20:O23)+IF(ISNUMBER(P20),P20,0)+IF(ISNUMBER(P22),P22,0)+IF(ISNUMBER(P23),P23,0)</f>
        <v>15</v>
      </c>
      <c r="R20" s="52">
        <f>COUNTIF($E20:$N20,0)+COUNTIF($E21:$N21,0)+COUNTIF($E22:$N22,0)+COUNTIF($E23:$N23,0)</f>
        <v>20</v>
      </c>
      <c r="S20" s="52">
        <f>COUNTIF($E20:$N20,1)+COUNTIF($E21:$N21,1)+COUNTIF($E22:$N22,1)+COUNTIF($E23:$N23,1)</f>
        <v>5</v>
      </c>
      <c r="T20" s="52">
        <f>COUNTIF($E20:$N20,2)+COUNTIF($E21:$N21,2)+COUNTIF($E22:$N22,2)+COUNTIF($E23:$N23,2)</f>
        <v>5</v>
      </c>
      <c r="U20" s="52">
        <f>COUNTIF($E20:$N20,3)+COUNTIF($E21:$N21,3)+COUNTIF($E22:$N22,3)+COUNTIF($E23:$N23,3)</f>
        <v>0</v>
      </c>
      <c r="V20" s="52">
        <f>COUNTIF($E20:$N20,5)+COUNTIF($E21:$N21,5)+COUNTIF($E22:$N22,5)+COUNTIF($E23:$N23,5)</f>
        <v>0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4.25" thickBot="1">
      <c r="A21" s="187" t="s">
        <v>92</v>
      </c>
      <c r="B21" s="135">
        <v>343</v>
      </c>
      <c r="C21" s="56"/>
      <c r="D21" s="57"/>
      <c r="E21" s="58">
        <v>2</v>
      </c>
      <c r="F21" s="59">
        <v>1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2</v>
      </c>
      <c r="M21" s="59">
        <v>0</v>
      </c>
      <c r="N21" s="59">
        <v>1</v>
      </c>
      <c r="O21" s="106">
        <f>SUM(E21:N21)</f>
        <v>6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4.25" thickBot="1">
      <c r="A22" s="188"/>
      <c r="B22" s="169" t="s">
        <v>151</v>
      </c>
      <c r="C22" s="170"/>
      <c r="D22" s="171"/>
      <c r="E22" s="66">
        <v>0</v>
      </c>
      <c r="F22" s="67">
        <v>0</v>
      </c>
      <c r="G22" s="67">
        <v>0</v>
      </c>
      <c r="H22" s="67">
        <v>1</v>
      </c>
      <c r="I22" s="67">
        <v>0</v>
      </c>
      <c r="J22" s="67">
        <v>0</v>
      </c>
      <c r="K22" s="67">
        <v>0</v>
      </c>
      <c r="L22" s="67">
        <v>2</v>
      </c>
      <c r="M22" s="67">
        <v>0</v>
      </c>
      <c r="N22" s="67">
        <v>0</v>
      </c>
      <c r="O22" s="60">
        <f>SUM(E22:N22)</f>
        <v>3</v>
      </c>
      <c r="P22" s="69"/>
      <c r="Q22" s="70">
        <v>0.5</v>
      </c>
      <c r="R22" s="71" t="s">
        <v>9</v>
      </c>
      <c r="S22" s="72"/>
      <c r="T22" s="72"/>
      <c r="U22" s="73"/>
      <c r="V22" s="73"/>
      <c r="W22" s="74"/>
      <c r="X22" s="75" t="str">
        <f>TEXT((Q23-Q22+0.00000000000001),"[hh].mm.ss")</f>
        <v>04.55.00</v>
      </c>
    </row>
    <row r="23" spans="1:24" ht="14.25" thickBot="1">
      <c r="A23" s="189"/>
      <c r="B23" s="76" t="s">
        <v>149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103"/>
      <c r="P23" s="103"/>
      <c r="Q23" s="81">
        <v>0.7048611111111112</v>
      </c>
      <c r="R23" s="100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0,30</v>
      </c>
    </row>
  </sheetData>
  <sheetProtection/>
  <mergeCells count="18">
    <mergeCell ref="A13:A15"/>
    <mergeCell ref="B14:D14"/>
    <mergeCell ref="B16:C16"/>
    <mergeCell ref="A17:A19"/>
    <mergeCell ref="B18:D18"/>
    <mergeCell ref="B8:C8"/>
    <mergeCell ref="A9:A11"/>
    <mergeCell ref="B10:D10"/>
    <mergeCell ref="B20:C20"/>
    <mergeCell ref="A21:A23"/>
    <mergeCell ref="B22:D22"/>
    <mergeCell ref="D1:Q1"/>
    <mergeCell ref="D2:Q2"/>
    <mergeCell ref="R1:X1"/>
    <mergeCell ref="X2:X5"/>
    <mergeCell ref="A3:V3"/>
    <mergeCell ref="E4:N5"/>
    <mergeCell ref="A1:C2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X27"/>
  <sheetViews>
    <sheetView zoomScale="94" zoomScaleNormal="94" zoomScalePageLayoutView="0" workbookViewId="0" topLeftCell="A10">
      <selection activeCell="X27" sqref="A1:X27"/>
    </sheetView>
  </sheetViews>
  <sheetFormatPr defaultColWidth="9.00390625" defaultRowHeight="12.75"/>
  <cols>
    <col min="1" max="1" width="8.50390625" style="0" customWidth="1"/>
    <col min="2" max="2" width="8.125" style="0" customWidth="1"/>
    <col min="3" max="3" width="7.625" style="0" customWidth="1"/>
    <col min="4" max="4" width="8.00390625" style="0" customWidth="1"/>
    <col min="5" max="14" width="3.375" style="0" customWidth="1"/>
    <col min="15" max="15" width="6.375" style="0" customWidth="1"/>
    <col min="16" max="16" width="5.375" style="0" customWidth="1"/>
    <col min="17" max="17" width="9.375" style="0" customWidth="1"/>
    <col min="18" max="23" width="3.375" style="0" customWidth="1"/>
    <col min="24" max="24" width="9.375" style="0" customWidth="1"/>
  </cols>
  <sheetData>
    <row r="1" spans="1:24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53" t="s">
        <v>55</v>
      </c>
      <c r="S1" s="154"/>
      <c r="T1" s="154"/>
      <c r="U1" s="154"/>
      <c r="V1" s="154"/>
      <c r="W1" s="154"/>
      <c r="X1" s="155"/>
    </row>
    <row r="2" spans="1:24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4"/>
      <c r="S2" s="4"/>
      <c r="T2" s="4"/>
      <c r="U2" s="4"/>
      <c r="V2" s="4"/>
      <c r="W2" s="5"/>
      <c r="X2" s="190" t="s">
        <v>109</v>
      </c>
    </row>
    <row r="3" spans="1:24" ht="30" customHeigh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6"/>
      <c r="S3" s="6"/>
      <c r="T3" s="6"/>
      <c r="U3" s="6"/>
      <c r="V3" s="6"/>
      <c r="W3" s="6"/>
      <c r="X3" s="191"/>
    </row>
    <row r="4" spans="1:24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1"/>
      <c r="R4" s="10"/>
      <c r="S4" s="10"/>
      <c r="T4" s="10"/>
      <c r="U4" s="10"/>
      <c r="V4" s="12"/>
      <c r="W4" s="13"/>
      <c r="X4" s="191"/>
    </row>
    <row r="5" spans="1:24" ht="1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20"/>
      <c r="P5" s="20"/>
      <c r="Q5" s="21"/>
      <c r="R5" s="22"/>
      <c r="S5" s="22"/>
      <c r="T5" s="22"/>
      <c r="U5" s="20"/>
      <c r="V5" s="23"/>
      <c r="W5" s="24"/>
      <c r="X5" s="192"/>
    </row>
    <row r="6" spans="1:24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56" t="s">
        <v>39</v>
      </c>
      <c r="C8" s="157"/>
      <c r="D8" s="2" t="s">
        <v>15</v>
      </c>
      <c r="E8" s="47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/>
      <c r="O8" s="49">
        <f>IF(E8="","",SUM(E8:N8)+(COUNTIF(E8:N8,"5*")*5))</f>
        <v>0</v>
      </c>
      <c r="P8" s="50"/>
      <c r="Q8" s="51">
        <f>SUM(O8:O11)+IF(ISNUMBER(P8),P8,0)+IF(ISNUMBER(P10),P10,0)+IF(ISNUMBER(P11),P11,0)</f>
        <v>0</v>
      </c>
      <c r="R8" s="52">
        <f>COUNTIF($E8:$N8,0)+COUNTIF($E9:$N9,0)+COUNTIF($E10:$N10,0)+COUNTIF($E11:$N11,0)</f>
        <v>27</v>
      </c>
      <c r="S8" s="52">
        <f>COUNTIF($E8:$N8,1)+COUNTIF($E9:$N9,1)+COUNTIF($E10:$N10,1)+COUNTIF($E11:$N11,1)</f>
        <v>0</v>
      </c>
      <c r="T8" s="52">
        <f>COUNTIF($E8:$N8,2)+COUNTIF($E9:$N9,2)+COUNTIF($E10:$N10,2)+COUNTIF($E11:$N11,2)</f>
        <v>0</v>
      </c>
      <c r="U8" s="52">
        <f>COUNTIF($E8:$N8,3)+COUNTIF($E9:$N9,3)+COUNTIF($E10:$N10,3)+COUNTIF($E11:$N11,3)</f>
        <v>0</v>
      </c>
      <c r="V8" s="52">
        <f>COUNTIF($E8:$N8,5)+COUNTIF($E9:$N9,5)+COUNTIF($E10:$N10,5)+COUNTIF($E11:$N11,5)</f>
        <v>0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87" t="s">
        <v>92</v>
      </c>
      <c r="B9" s="135">
        <v>310</v>
      </c>
      <c r="C9" s="56"/>
      <c r="D9" s="57"/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/>
      <c r="O9" s="60">
        <f>IF(E9="","",SUM(E9:N9)+(COUNTIF(E9:N9,"5*")*5))</f>
        <v>0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88"/>
      <c r="B10" s="169" t="s">
        <v>40</v>
      </c>
      <c r="C10" s="170"/>
      <c r="D10" s="171"/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/>
      <c r="O10" s="68">
        <f>IF(E10="","",SUM(E10:N10)+(COUNTIF(E10:N10,"5*")*5))</f>
        <v>0</v>
      </c>
      <c r="P10" s="69"/>
      <c r="Q10" s="70">
        <v>0.4173611111111111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01.57.00</v>
      </c>
    </row>
    <row r="11" spans="1:24" ht="15" customHeight="1" thickBot="1">
      <c r="A11" s="189"/>
      <c r="B11" s="76" t="s">
        <v>41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03"/>
      <c r="P11" s="103"/>
      <c r="Q11" s="104">
        <v>0.4986111111111111</v>
      </c>
      <c r="R11" s="100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0,00</v>
      </c>
    </row>
    <row r="12" spans="1:24" ht="15" customHeight="1">
      <c r="A12" s="45"/>
      <c r="B12" s="156" t="s">
        <v>153</v>
      </c>
      <c r="C12" s="157"/>
      <c r="D12" s="2" t="s">
        <v>34</v>
      </c>
      <c r="E12" s="47">
        <v>3</v>
      </c>
      <c r="F12" s="48">
        <v>0</v>
      </c>
      <c r="G12" s="48">
        <v>0</v>
      </c>
      <c r="H12" s="48">
        <v>5</v>
      </c>
      <c r="I12" s="48">
        <v>3</v>
      </c>
      <c r="J12" s="48">
        <v>2</v>
      </c>
      <c r="K12" s="48">
        <v>0</v>
      </c>
      <c r="L12" s="48">
        <v>1</v>
      </c>
      <c r="M12" s="48">
        <v>5</v>
      </c>
      <c r="N12" s="48"/>
      <c r="O12" s="95">
        <f>IF(E12="","",SUM(E12:N12)+(COUNTIF(E12:N12,"5*")*5))</f>
        <v>19</v>
      </c>
      <c r="P12" s="96"/>
      <c r="Q12" s="101">
        <f>O12+O14+O13</f>
        <v>44</v>
      </c>
      <c r="R12" s="52">
        <f>COUNTIF($E12:$N12,0)+COUNTIF($E13:$N13,0)+COUNTIF($E14:$N14,0)+COUNTIF($E15:$N15,0)</f>
        <v>10</v>
      </c>
      <c r="S12" s="52">
        <f>COUNTIF($E12:$N12,1)+COUNTIF($E13:$N13,1)+COUNTIF($E14:$N14,1)+COUNTIF($E15:$N15,1)</f>
        <v>6</v>
      </c>
      <c r="T12" s="52">
        <f>COUNTIF($E12:$N12,2)+COUNTIF($E13:$N13,2)+COUNTIF($E14:$N14,2)+COUNTIF($E15:$N15,2)</f>
        <v>3</v>
      </c>
      <c r="U12" s="52">
        <f>COUNTIF($E12:$N12,3)+COUNTIF($E13:$N13,3)+COUNTIF($E14:$N14,3)+COUNTIF($E15:$N15,3)</f>
        <v>4</v>
      </c>
      <c r="V12" s="52">
        <f>COUNTIF($E12:$N12,5)+COUNTIF($E13:$N13,5)+COUNTIF($E14:$N14,5)+COUNTIF($E15:$N15,5)</f>
        <v>4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87" t="s">
        <v>93</v>
      </c>
      <c r="B13" s="135">
        <v>340</v>
      </c>
      <c r="C13" s="56"/>
      <c r="D13" s="57"/>
      <c r="E13" s="58">
        <v>5</v>
      </c>
      <c r="F13" s="59">
        <v>3</v>
      </c>
      <c r="G13" s="59">
        <v>1</v>
      </c>
      <c r="H13" s="59">
        <v>2</v>
      </c>
      <c r="I13" s="59">
        <v>0</v>
      </c>
      <c r="J13" s="59">
        <v>1</v>
      </c>
      <c r="K13" s="59">
        <v>0</v>
      </c>
      <c r="L13" s="59">
        <v>1</v>
      </c>
      <c r="M13" s="59">
        <v>1</v>
      </c>
      <c r="N13" s="59"/>
      <c r="O13" s="60">
        <f>IF(E13="","",SUM(E13:N13)+(COUNTIF(E13:N13,"5*")*5))</f>
        <v>14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88"/>
      <c r="B14" s="169" t="s">
        <v>68</v>
      </c>
      <c r="C14" s="170"/>
      <c r="D14" s="171"/>
      <c r="E14" s="66">
        <v>5</v>
      </c>
      <c r="F14" s="67">
        <v>0</v>
      </c>
      <c r="G14" s="67">
        <v>0</v>
      </c>
      <c r="H14" s="67">
        <v>3</v>
      </c>
      <c r="I14" s="67">
        <v>1</v>
      </c>
      <c r="J14" s="67">
        <v>2</v>
      </c>
      <c r="K14" s="67">
        <v>0</v>
      </c>
      <c r="L14" s="67">
        <v>0</v>
      </c>
      <c r="M14" s="67">
        <v>0</v>
      </c>
      <c r="N14" s="67"/>
      <c r="O14" s="68">
        <f>IF(E14="","",SUM(E14:N14)+(COUNTIF(E14:N14,"5*")*5))</f>
        <v>11</v>
      </c>
      <c r="P14" s="69"/>
      <c r="Q14" s="70">
        <v>0.42291666666666666</v>
      </c>
      <c r="R14" s="71" t="s">
        <v>9</v>
      </c>
      <c r="S14" s="72"/>
      <c r="T14" s="72"/>
      <c r="U14" s="73"/>
      <c r="V14" s="73"/>
      <c r="W14" s="74"/>
      <c r="X14" s="75" t="str">
        <f>TEXT((Q15-Q14+0.00000000000001),"[hh].mm.ss")</f>
        <v>01.58.00</v>
      </c>
    </row>
    <row r="15" spans="1:24" ht="15" customHeight="1" thickBot="1">
      <c r="A15" s="189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3"/>
      <c r="Q15" s="104">
        <v>0.5048611111111111</v>
      </c>
      <c r="R15" s="100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0,89</v>
      </c>
    </row>
    <row r="16" spans="1:24" ht="13.5">
      <c r="A16" s="45"/>
      <c r="B16" s="156" t="s">
        <v>73</v>
      </c>
      <c r="C16" s="157"/>
      <c r="D16" s="2" t="s">
        <v>15</v>
      </c>
      <c r="E16" s="47">
        <v>3</v>
      </c>
      <c r="F16" s="48">
        <v>3</v>
      </c>
      <c r="G16" s="48">
        <v>3</v>
      </c>
      <c r="H16" s="48">
        <v>3</v>
      </c>
      <c r="I16" s="48">
        <v>3</v>
      </c>
      <c r="J16" s="48">
        <v>3</v>
      </c>
      <c r="K16" s="48">
        <v>3</v>
      </c>
      <c r="L16" s="48">
        <v>3</v>
      </c>
      <c r="M16" s="48">
        <v>3</v>
      </c>
      <c r="N16" s="48"/>
      <c r="O16" s="95">
        <f>IF(E16="","",SUM(E16:N16)+(COUNTIF(E16:N16,"5*")*5))</f>
        <v>27</v>
      </c>
      <c r="P16" s="96"/>
      <c r="Q16" s="101">
        <f>O16+O17+O18</f>
        <v>81</v>
      </c>
      <c r="R16" s="52">
        <f>COUNTIF($E16:$N16,0)+COUNTIF($E17:$N17,0)+COUNTIF($E18:$N18,0)+COUNTIF($E19:$N19,0)</f>
        <v>0</v>
      </c>
      <c r="S16" s="52">
        <f>COUNTIF($E16:$N16,1)+COUNTIF($E17:$N17,1)+COUNTIF($E18:$N18,1)+COUNTIF($E19:$N19,1)</f>
        <v>0</v>
      </c>
      <c r="T16" s="52">
        <f>COUNTIF($E16:$N16,2)+COUNTIF($E17:$N17,2)+COUNTIF($E18:$N18,2)+COUNTIF($E19:$N19,2)</f>
        <v>0</v>
      </c>
      <c r="U16" s="52">
        <f>COUNTIF($E16:$N16,3)+COUNTIF($E17:$N17,3)+COUNTIF($E18:$N18,3)+COUNTIF($E19:$N19,3)</f>
        <v>27</v>
      </c>
      <c r="V16" s="52">
        <f>COUNTIF($E16:$N16,5)+COUNTIF($E17:$N17,5)+COUNTIF($E18:$N18,5)+COUNTIF($E19:$N19,5)</f>
        <v>0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4.25" thickBot="1">
      <c r="A17" s="187" t="s">
        <v>96</v>
      </c>
      <c r="B17" s="135">
        <v>328</v>
      </c>
      <c r="C17" s="56"/>
      <c r="D17" s="57"/>
      <c r="E17" s="58">
        <v>3</v>
      </c>
      <c r="F17" s="59">
        <v>3</v>
      </c>
      <c r="G17" s="59">
        <v>3</v>
      </c>
      <c r="H17" s="59">
        <v>3</v>
      </c>
      <c r="I17" s="59">
        <v>3</v>
      </c>
      <c r="J17" s="59">
        <v>3</v>
      </c>
      <c r="K17" s="59">
        <v>3</v>
      </c>
      <c r="L17" s="59">
        <v>3</v>
      </c>
      <c r="M17" s="59">
        <v>3</v>
      </c>
      <c r="N17" s="59"/>
      <c r="O17" s="60">
        <f>IF(E17="","",SUM(E17:N17)+(COUNTIF(E17:N17,"5*")*5))</f>
        <v>27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4.25" thickBot="1">
      <c r="A18" s="188"/>
      <c r="B18" s="169"/>
      <c r="C18" s="170"/>
      <c r="D18" s="171"/>
      <c r="E18" s="66">
        <v>3</v>
      </c>
      <c r="F18" s="67">
        <v>3</v>
      </c>
      <c r="G18" s="67">
        <v>3</v>
      </c>
      <c r="H18" s="67">
        <v>3</v>
      </c>
      <c r="I18" s="67">
        <v>3</v>
      </c>
      <c r="J18" s="67">
        <v>3</v>
      </c>
      <c r="K18" s="67">
        <v>3</v>
      </c>
      <c r="L18" s="67">
        <v>3</v>
      </c>
      <c r="M18" s="67">
        <v>3</v>
      </c>
      <c r="N18" s="67"/>
      <c r="O18" s="68">
        <f>IF(E18="","",SUM(E18:N18)+(COUNTIF(E18:N18,"5*")*5))</f>
        <v>27</v>
      </c>
      <c r="P18" s="69"/>
      <c r="Q18" s="70">
        <v>0.4215277777777778</v>
      </c>
      <c r="R18" s="71" t="s">
        <v>9</v>
      </c>
      <c r="S18" s="72"/>
      <c r="T18" s="72"/>
      <c r="U18" s="73"/>
      <c r="V18" s="73"/>
      <c r="W18" s="74"/>
      <c r="X18" s="75" t="str">
        <f>TEXT((Q19-Q18+0.00000000000001),"[hh].mm.ss")</f>
        <v>02.14.00</v>
      </c>
    </row>
    <row r="19" spans="1:24" ht="14.25" thickBot="1">
      <c r="A19" s="189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3"/>
      <c r="Q19" s="104">
        <v>0.5145833333333333</v>
      </c>
      <c r="R19" s="100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1,93</v>
      </c>
    </row>
    <row r="20" spans="1:24" ht="13.5">
      <c r="A20" s="45"/>
      <c r="B20" s="156" t="s">
        <v>33</v>
      </c>
      <c r="C20" s="157"/>
      <c r="D20" s="2" t="s">
        <v>34</v>
      </c>
      <c r="E20" s="47">
        <v>1</v>
      </c>
      <c r="F20" s="48">
        <v>0</v>
      </c>
      <c r="G20" s="48">
        <v>3</v>
      </c>
      <c r="H20" s="48">
        <v>0</v>
      </c>
      <c r="I20" s="48">
        <v>5</v>
      </c>
      <c r="J20" s="48">
        <v>0</v>
      </c>
      <c r="K20" s="48">
        <v>5</v>
      </c>
      <c r="L20" s="48">
        <v>3</v>
      </c>
      <c r="M20" s="48">
        <v>0</v>
      </c>
      <c r="N20" s="48"/>
      <c r="O20" s="95">
        <f>IF(E20="","",SUM(E20:N20)+(COUNTIF(E20:N20,"5*")*5))</f>
        <v>17</v>
      </c>
      <c r="P20" s="96"/>
      <c r="Q20" s="101">
        <f>O20+O21+O22</f>
        <v>46</v>
      </c>
      <c r="R20" s="52">
        <f>COUNTIF($E20:$N20,0)+COUNTIF($E21:$N21,0)+COUNTIF($E22:$N22,0)+COUNTIF($E23:$N23,0)</f>
        <v>9</v>
      </c>
      <c r="S20" s="52">
        <f>COUNTIF($E20:$N20,1)+COUNTIF($E21:$N21,1)+COUNTIF($E22:$N22,1)+COUNTIF($E23:$N23,1)</f>
        <v>5</v>
      </c>
      <c r="T20" s="52">
        <f>COUNTIF($E20:$N20,2)+COUNTIF($E21:$N21,2)+COUNTIF($E22:$N22,2)+COUNTIF($E23:$N23,2)</f>
        <v>4</v>
      </c>
      <c r="U20" s="52">
        <f>COUNTIF($E20:$N20,3)+COUNTIF($E21:$N21,3)+COUNTIF($E22:$N22,3)+COUNTIF($E23:$N23,3)</f>
        <v>6</v>
      </c>
      <c r="V20" s="52">
        <f>COUNTIF($E20:$N20,5)+COUNTIF($E21:$N21,5)+COUNTIF($E22:$N22,5)+COUNTIF($E23:$N23,5)</f>
        <v>3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4.25" thickBot="1">
      <c r="A21" s="187" t="s">
        <v>94</v>
      </c>
      <c r="B21" s="135">
        <v>324</v>
      </c>
      <c r="C21" s="56"/>
      <c r="D21" s="57"/>
      <c r="E21" s="58">
        <v>0</v>
      </c>
      <c r="F21" s="59">
        <v>0</v>
      </c>
      <c r="G21" s="59">
        <v>0</v>
      </c>
      <c r="H21" s="59">
        <v>0</v>
      </c>
      <c r="I21" s="59">
        <v>3</v>
      </c>
      <c r="J21" s="59">
        <v>2</v>
      </c>
      <c r="K21" s="59">
        <v>2</v>
      </c>
      <c r="L21" s="59">
        <v>0</v>
      </c>
      <c r="M21" s="59">
        <v>3</v>
      </c>
      <c r="N21" s="59"/>
      <c r="O21" s="60">
        <f>IF(E21="","",SUM(E21:N21)+(COUNTIF(E21:N21,"5*")*5))</f>
        <v>10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4.25" thickBot="1">
      <c r="A22" s="188"/>
      <c r="B22" s="169" t="s">
        <v>74</v>
      </c>
      <c r="C22" s="170"/>
      <c r="D22" s="171"/>
      <c r="E22" s="66">
        <v>3</v>
      </c>
      <c r="F22" s="67">
        <v>1</v>
      </c>
      <c r="G22" s="67">
        <v>3</v>
      </c>
      <c r="H22" s="67">
        <v>1</v>
      </c>
      <c r="I22" s="67">
        <v>1</v>
      </c>
      <c r="J22" s="67">
        <v>2</v>
      </c>
      <c r="K22" s="67">
        <v>2</v>
      </c>
      <c r="L22" s="67">
        <v>1</v>
      </c>
      <c r="M22" s="67">
        <v>5</v>
      </c>
      <c r="N22" s="67"/>
      <c r="O22" s="68">
        <f>IF(E22="","",SUM(E22:N22)+(COUNTIF(E22:N22,"5*")*5))</f>
        <v>19</v>
      </c>
      <c r="P22" s="69"/>
      <c r="Q22" s="70">
        <v>0.42083333333333334</v>
      </c>
      <c r="R22" s="71" t="s">
        <v>9</v>
      </c>
      <c r="S22" s="72"/>
      <c r="T22" s="72"/>
      <c r="U22" s="73"/>
      <c r="V22" s="73"/>
      <c r="W22" s="74"/>
      <c r="X22" s="75" t="str">
        <f>TEXT((Q23-Q22+0.00000000000001),"[hh].mm.ss")</f>
        <v>02.24.00</v>
      </c>
    </row>
    <row r="23" spans="1:24" ht="14.25" thickBot="1">
      <c r="A23" s="189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103"/>
      <c r="P23" s="103"/>
      <c r="Q23" s="104">
        <v>0.5208333333333334</v>
      </c>
      <c r="R23" s="100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1,04</v>
      </c>
    </row>
    <row r="24" spans="1:24" ht="13.5">
      <c r="A24" s="45"/>
      <c r="B24" s="156" t="s">
        <v>127</v>
      </c>
      <c r="C24" s="157"/>
      <c r="D24" s="2" t="s">
        <v>34</v>
      </c>
      <c r="E24" s="47">
        <v>0</v>
      </c>
      <c r="F24" s="48">
        <v>0</v>
      </c>
      <c r="G24" s="48">
        <v>1</v>
      </c>
      <c r="H24" s="48">
        <v>0</v>
      </c>
      <c r="I24" s="48">
        <v>1</v>
      </c>
      <c r="J24" s="48">
        <v>2</v>
      </c>
      <c r="K24" s="48">
        <v>0</v>
      </c>
      <c r="L24" s="48">
        <v>5</v>
      </c>
      <c r="M24" s="48">
        <v>3</v>
      </c>
      <c r="N24" s="48"/>
      <c r="O24" s="95">
        <f>SUM(E24:N24)</f>
        <v>12</v>
      </c>
      <c r="P24" s="96"/>
      <c r="Q24" s="101">
        <f>SUM(O24:O27)+IF(ISNUMBER(P24),P24,0)+IF(ISNUMBER(P26),P26,0)+IF(ISNUMBER(P27),P27,0)</f>
        <v>49</v>
      </c>
      <c r="R24" s="52">
        <f>COUNTIF($E24:$N24,0)+COUNTIF($E25:$N25,0)+COUNTIF($E26:$N26,0)+COUNTIF($E27:$N27,0)</f>
        <v>7</v>
      </c>
      <c r="S24" s="52">
        <f>COUNTIF($E24:$N24,1)+COUNTIF($E25:$N25,1)+COUNTIF($E26:$N26,1)+COUNTIF($E27:$N27,1)</f>
        <v>7</v>
      </c>
      <c r="T24" s="52">
        <f>COUNTIF($E24:$N24,2)+COUNTIF($E25:$N25,2)+COUNTIF($E26:$N26,2)+COUNTIF($E27:$N27,2)</f>
        <v>5</v>
      </c>
      <c r="U24" s="52">
        <f>COUNTIF($E24:$N24,3)+COUNTIF($E25:$N25,3)+COUNTIF($E26:$N26,3)+COUNTIF($E27:$N27,3)</f>
        <v>4</v>
      </c>
      <c r="V24" s="52">
        <f>COUNTIF($E24:$N24,5)+COUNTIF($E25:$N25,5)+COUNTIF($E26:$N26,5)+COUNTIF($E27:$N27,5)</f>
        <v>4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4.25" thickBot="1">
      <c r="A25" s="193" t="s">
        <v>95</v>
      </c>
      <c r="B25" s="135">
        <v>307</v>
      </c>
      <c r="C25" s="56"/>
      <c r="D25" s="57"/>
      <c r="E25" s="58">
        <v>3</v>
      </c>
      <c r="F25" s="59">
        <v>5</v>
      </c>
      <c r="G25" s="59">
        <v>1</v>
      </c>
      <c r="H25" s="59">
        <v>0</v>
      </c>
      <c r="I25" s="59">
        <v>1</v>
      </c>
      <c r="J25" s="59">
        <v>2</v>
      </c>
      <c r="K25" s="59">
        <v>0</v>
      </c>
      <c r="L25" s="59">
        <v>5</v>
      </c>
      <c r="M25" s="59">
        <v>3</v>
      </c>
      <c r="N25" s="59"/>
      <c r="O25" s="95">
        <f>SUM(E25:N25)</f>
        <v>20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4.25" thickBot="1">
      <c r="A26" s="194"/>
      <c r="B26" s="169" t="s">
        <v>62</v>
      </c>
      <c r="C26" s="170"/>
      <c r="D26" s="171"/>
      <c r="E26" s="66">
        <v>0</v>
      </c>
      <c r="F26" s="67">
        <v>2</v>
      </c>
      <c r="G26" s="67">
        <v>1</v>
      </c>
      <c r="H26" s="67">
        <v>1</v>
      </c>
      <c r="I26" s="67">
        <v>1</v>
      </c>
      <c r="J26" s="67">
        <v>2</v>
      </c>
      <c r="K26" s="67">
        <v>2</v>
      </c>
      <c r="L26" s="67">
        <v>3</v>
      </c>
      <c r="M26" s="67">
        <v>5</v>
      </c>
      <c r="N26" s="67"/>
      <c r="O26" s="95">
        <f>SUM(E26:N26)</f>
        <v>17</v>
      </c>
      <c r="P26" s="69"/>
      <c r="Q26" s="70">
        <v>0.4236111111111111</v>
      </c>
      <c r="R26" s="71" t="s">
        <v>9</v>
      </c>
      <c r="S26" s="72"/>
      <c r="T26" s="72"/>
      <c r="U26" s="73"/>
      <c r="V26" s="73"/>
      <c r="W26" s="74"/>
      <c r="X26" s="75" t="str">
        <f>TEXT((Q27-Q26+0.00000000000001),"[hh].mm.ss")</f>
        <v>02.00.00</v>
      </c>
    </row>
    <row r="27" spans="1:24" ht="14.25" thickBot="1">
      <c r="A27" s="195"/>
      <c r="B27" s="76"/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3"/>
      <c r="Q27" s="81">
        <v>0.5069444444444444</v>
      </c>
      <c r="R27" s="100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1,32</v>
      </c>
    </row>
  </sheetData>
  <sheetProtection/>
  <mergeCells count="22">
    <mergeCell ref="B14:D14"/>
    <mergeCell ref="B12:C12"/>
    <mergeCell ref="B16:C16"/>
    <mergeCell ref="A17:A19"/>
    <mergeCell ref="B18:D18"/>
    <mergeCell ref="A1:C2"/>
    <mergeCell ref="D1:Q1"/>
    <mergeCell ref="R1:X1"/>
    <mergeCell ref="D2:Q2"/>
    <mergeCell ref="X2:X5"/>
    <mergeCell ref="A3:Q3"/>
    <mergeCell ref="E4:N5"/>
    <mergeCell ref="B24:C24"/>
    <mergeCell ref="A25:A27"/>
    <mergeCell ref="B26:D26"/>
    <mergeCell ref="B8:C8"/>
    <mergeCell ref="A9:A11"/>
    <mergeCell ref="B10:D10"/>
    <mergeCell ref="B20:C20"/>
    <mergeCell ref="A21:A23"/>
    <mergeCell ref="B22:D22"/>
    <mergeCell ref="A13:A15"/>
  </mergeCells>
  <printOptions/>
  <pageMargins left="0.7" right="0.7" top="0.787401575" bottom="0.7874015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X51"/>
  <sheetViews>
    <sheetView tabSelected="1" zoomScale="85" zoomScaleNormal="85" zoomScalePageLayoutView="0" workbookViewId="0" topLeftCell="A25">
      <selection activeCell="Q57" sqref="Q57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4" width="3.375" style="3" customWidth="1"/>
    <col min="15" max="15" width="6.375" style="3" customWidth="1"/>
    <col min="16" max="16" width="5.375" style="3" customWidth="1"/>
    <col min="17" max="17" width="9.375" style="3" customWidth="1"/>
    <col min="18" max="23" width="3.375" style="3" customWidth="1"/>
    <col min="24" max="24" width="9.375" style="3" customWidth="1"/>
    <col min="25" max="16384" width="10.375" style="3" customWidth="1"/>
  </cols>
  <sheetData>
    <row r="1" spans="1:24" ht="39.75" customHeight="1" thickBot="1">
      <c r="A1" s="145"/>
      <c r="B1" s="146"/>
      <c r="C1" s="147"/>
      <c r="D1" s="163" t="s">
        <v>101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53" t="s">
        <v>55</v>
      </c>
      <c r="S1" s="154"/>
      <c r="T1" s="154"/>
      <c r="U1" s="154"/>
      <c r="V1" s="154"/>
      <c r="W1" s="154"/>
      <c r="X1" s="155"/>
    </row>
    <row r="2" spans="1:24" ht="39.75" customHeight="1" thickBot="1">
      <c r="A2" s="148"/>
      <c r="B2" s="149"/>
      <c r="C2" s="150"/>
      <c r="D2" s="160" t="s">
        <v>63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4"/>
      <c r="S2" s="4"/>
      <c r="T2" s="4"/>
      <c r="U2" s="4"/>
      <c r="V2" s="4"/>
      <c r="W2" s="5"/>
      <c r="X2" s="190" t="s">
        <v>108</v>
      </c>
    </row>
    <row r="3" spans="1:24" ht="30" customHeight="1">
      <c r="A3" s="151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6"/>
      <c r="S3" s="6"/>
      <c r="T3" s="6"/>
      <c r="U3" s="6"/>
      <c r="V3" s="6"/>
      <c r="W3" s="6"/>
      <c r="X3" s="191"/>
    </row>
    <row r="4" spans="1:24" ht="15" customHeight="1">
      <c r="A4" s="8">
        <v>0</v>
      </c>
      <c r="B4" s="9"/>
      <c r="C4" s="10"/>
      <c r="D4" s="10"/>
      <c r="E4" s="158" t="s">
        <v>107</v>
      </c>
      <c r="F4" s="158"/>
      <c r="G4" s="158"/>
      <c r="H4" s="158"/>
      <c r="I4" s="158"/>
      <c r="J4" s="158"/>
      <c r="K4" s="158"/>
      <c r="L4" s="158"/>
      <c r="M4" s="158"/>
      <c r="N4" s="158"/>
      <c r="O4" s="10"/>
      <c r="P4" s="10"/>
      <c r="Q4" s="11"/>
      <c r="R4" s="10"/>
      <c r="S4" s="10"/>
      <c r="T4" s="10"/>
      <c r="U4" s="10"/>
      <c r="V4" s="12"/>
      <c r="W4" s="13"/>
      <c r="X4" s="191"/>
    </row>
    <row r="5" spans="1:24" ht="15" customHeight="1" thickBot="1">
      <c r="A5" s="15"/>
      <c r="B5" s="16"/>
      <c r="C5" s="17"/>
      <c r="D5" s="1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20"/>
      <c r="P5" s="20"/>
      <c r="Q5" s="21"/>
      <c r="R5" s="22"/>
      <c r="S5" s="22"/>
      <c r="T5" s="22"/>
      <c r="U5" s="20"/>
      <c r="V5" s="23"/>
      <c r="W5" s="24"/>
      <c r="X5" s="192"/>
    </row>
    <row r="6" spans="1:24" ht="15" customHeight="1">
      <c r="A6" s="26"/>
      <c r="B6" s="131" t="s">
        <v>69</v>
      </c>
      <c r="C6" s="27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3" t="s">
        <v>18</v>
      </c>
      <c r="B7" s="132" t="s">
        <v>1</v>
      </c>
      <c r="C7" s="90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56" t="s">
        <v>35</v>
      </c>
      <c r="C8" s="157"/>
      <c r="D8" s="2" t="s">
        <v>34</v>
      </c>
      <c r="E8" s="47">
        <v>0</v>
      </c>
      <c r="F8" s="48">
        <v>0</v>
      </c>
      <c r="G8" s="48">
        <v>0</v>
      </c>
      <c r="H8" s="48">
        <v>0</v>
      </c>
      <c r="I8" s="48">
        <v>1</v>
      </c>
      <c r="J8" s="48">
        <v>1</v>
      </c>
      <c r="K8" s="48">
        <v>0</v>
      </c>
      <c r="L8" s="48">
        <v>3</v>
      </c>
      <c r="M8" s="48">
        <v>5</v>
      </c>
      <c r="N8" s="48"/>
      <c r="O8" s="141">
        <f>SUM(E8:N8)</f>
        <v>10</v>
      </c>
      <c r="P8" s="50"/>
      <c r="Q8" s="51">
        <f>O8+O9+O10</f>
        <v>23</v>
      </c>
      <c r="R8" s="52">
        <f>COUNTIF($E8:$N8,0)+COUNTIF($E9:$N9,0)+COUNTIF($E10:$N10,0)+COUNTIF($E11:$N11,0)</f>
        <v>16</v>
      </c>
      <c r="S8" s="52">
        <f>COUNTIF($E8:$N8,1)+COUNTIF($E9:$N9,1)+COUNTIF($E10:$N10,1)+COUNTIF($E11:$N11,1)</f>
        <v>6</v>
      </c>
      <c r="T8" s="52">
        <f>COUNTIF($E8:$N8,2)+COUNTIF($E9:$N9,2)+COUNTIF($E10:$N10,2)+COUNTIF($E11:$N11,2)</f>
        <v>2</v>
      </c>
      <c r="U8" s="52">
        <f>COUNTIF($E8:$N8,3)+COUNTIF($E9:$N9,3)+COUNTIF($E10:$N10,3)+COUNTIF($E11:$N11,3)</f>
        <v>1</v>
      </c>
      <c r="V8" s="52">
        <f>COUNTIF($E8:$N8,5)+COUNTIF($E9:$N9,5)+COUNTIF($E10:$N10,5)+COUNTIF($E11:$N11,5)</f>
        <v>2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87" t="s">
        <v>97</v>
      </c>
      <c r="B9" s="135">
        <v>302</v>
      </c>
      <c r="C9" s="56"/>
      <c r="D9" s="57"/>
      <c r="E9" s="58">
        <v>0</v>
      </c>
      <c r="F9" s="59">
        <v>0</v>
      </c>
      <c r="G9" s="59">
        <v>0</v>
      </c>
      <c r="H9" s="59">
        <v>1</v>
      </c>
      <c r="I9" s="59">
        <v>0</v>
      </c>
      <c r="J9" s="59">
        <v>2</v>
      </c>
      <c r="K9" s="59">
        <v>0</v>
      </c>
      <c r="L9" s="59">
        <v>2</v>
      </c>
      <c r="M9" s="59">
        <v>0</v>
      </c>
      <c r="N9" s="59"/>
      <c r="O9" s="142">
        <f>SUM(E9:N9)</f>
        <v>5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96"/>
      <c r="B10" s="169" t="s">
        <v>75</v>
      </c>
      <c r="C10" s="170"/>
      <c r="D10" s="171"/>
      <c r="E10" s="66">
        <v>1</v>
      </c>
      <c r="F10" s="67">
        <v>1</v>
      </c>
      <c r="G10" s="67">
        <v>0</v>
      </c>
      <c r="H10" s="67">
        <v>0</v>
      </c>
      <c r="I10" s="67">
        <v>0</v>
      </c>
      <c r="J10" s="67">
        <v>1</v>
      </c>
      <c r="K10" s="67">
        <v>0</v>
      </c>
      <c r="L10" s="67">
        <v>5</v>
      </c>
      <c r="M10" s="67">
        <v>0</v>
      </c>
      <c r="N10" s="67"/>
      <c r="O10" s="143">
        <f>SUM(E10:M10)</f>
        <v>8</v>
      </c>
      <c r="P10" s="107"/>
      <c r="Q10" s="129">
        <v>0.41875</v>
      </c>
      <c r="R10" s="82" t="s">
        <v>9</v>
      </c>
      <c r="S10" s="72"/>
      <c r="T10" s="72"/>
      <c r="U10" s="73"/>
      <c r="V10" s="73"/>
      <c r="W10" s="74"/>
      <c r="X10" s="75" t="str">
        <f>TEXT((Q11-Q10+0.00000000000001),"[hh].mm.ss")</f>
        <v>02.04.00</v>
      </c>
    </row>
    <row r="11" spans="1:24" ht="15" customHeight="1" thickBot="1">
      <c r="A11" s="197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03"/>
      <c r="P11" s="103"/>
      <c r="Q11" s="130">
        <v>0.5048611111111111</v>
      </c>
      <c r="R11" s="82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0,46</v>
      </c>
    </row>
    <row r="12" spans="1:24" ht="15" customHeight="1">
      <c r="A12" s="138"/>
      <c r="B12" s="156" t="s">
        <v>31</v>
      </c>
      <c r="C12" s="157"/>
      <c r="D12" s="2" t="s">
        <v>15</v>
      </c>
      <c r="E12" s="47">
        <v>0</v>
      </c>
      <c r="F12" s="48">
        <v>1</v>
      </c>
      <c r="G12" s="48">
        <v>0</v>
      </c>
      <c r="H12" s="48">
        <v>0</v>
      </c>
      <c r="I12" s="48">
        <v>1</v>
      </c>
      <c r="J12" s="48">
        <v>5</v>
      </c>
      <c r="K12" s="48">
        <v>0</v>
      </c>
      <c r="L12" s="48">
        <v>0</v>
      </c>
      <c r="M12" s="48">
        <v>0</v>
      </c>
      <c r="N12" s="48"/>
      <c r="O12" s="143">
        <f>SUM(E12:N12)</f>
        <v>7</v>
      </c>
      <c r="P12" s="96"/>
      <c r="Q12" s="101">
        <f>SUM(O12:O15)+IF(ISNUMBER(P12),P12,0)+IF(ISNUMBER(P14),P14,0)+IF(ISNUMBER(P15),P15,0)</f>
        <v>15</v>
      </c>
      <c r="R12" s="52">
        <f>COUNTIF($E12:$N12,0)+COUNTIF($E13:$N13,0)+COUNTIF($E14:$N14,0)+COUNTIF($E15:$N15,0)</f>
        <v>20</v>
      </c>
      <c r="S12" s="52">
        <f>COUNTIF($E12:$N12,1)+COUNTIF($E13:$N13,1)+COUNTIF($E14:$N14,1)+COUNTIF($E15:$N15,1)</f>
        <v>5</v>
      </c>
      <c r="T12" s="52">
        <f>COUNTIF($E12:$N12,2)+COUNTIF($E13:$N13,2)+COUNTIF($E14:$N14,2)+COUNTIF($E15:$N15,2)</f>
        <v>0</v>
      </c>
      <c r="U12" s="52">
        <f>COUNTIF($E12:$N12,3)+COUNTIF($E13:$N13,3)+COUNTIF($E14:$N14,3)+COUNTIF($E15:$N15,3)</f>
        <v>0</v>
      </c>
      <c r="V12" s="52">
        <f>COUNTIF($E12:$N12,5)+COUNTIF($E13:$N13,5)+COUNTIF($E14:$N14,5)+COUNTIF($E15:$N15,5)</f>
        <v>2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93" t="s">
        <v>95</v>
      </c>
      <c r="B13" s="135">
        <v>303</v>
      </c>
      <c r="C13" s="56"/>
      <c r="D13" s="57"/>
      <c r="E13" s="58">
        <v>1</v>
      </c>
      <c r="F13" s="59">
        <v>0</v>
      </c>
      <c r="G13" s="59">
        <v>0</v>
      </c>
      <c r="H13" s="59">
        <v>0</v>
      </c>
      <c r="I13" s="59">
        <v>0</v>
      </c>
      <c r="J13" s="59">
        <v>5</v>
      </c>
      <c r="K13" s="59">
        <v>0</v>
      </c>
      <c r="L13" s="59">
        <v>1</v>
      </c>
      <c r="M13" s="59">
        <v>0</v>
      </c>
      <c r="N13" s="59"/>
      <c r="O13" s="143">
        <f>SUM(E13:N13)</f>
        <v>7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94"/>
      <c r="B14" s="169"/>
      <c r="C14" s="170"/>
      <c r="D14" s="171"/>
      <c r="E14" s="66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1</v>
      </c>
      <c r="N14" s="67"/>
      <c r="O14" s="143">
        <f>SUM(E14:M14)</f>
        <v>1</v>
      </c>
      <c r="P14" s="69"/>
      <c r="Q14" s="70">
        <v>0.41944444444444445</v>
      </c>
      <c r="R14" s="71" t="s">
        <v>9</v>
      </c>
      <c r="S14" s="72"/>
      <c r="T14" s="72"/>
      <c r="U14" s="73"/>
      <c r="V14" s="73"/>
      <c r="W14" s="74"/>
      <c r="X14" s="75" t="str">
        <f>TEXT((Q15-Q14+0.00000000000001),"[hh].mm.ss")</f>
        <v>02.26.00</v>
      </c>
    </row>
    <row r="15" spans="1:24" ht="15" customHeight="1" thickBot="1">
      <c r="A15" s="195"/>
      <c r="B15" s="76" t="s">
        <v>32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3"/>
      <c r="Q15" s="130">
        <v>0.5208333333333334</v>
      </c>
      <c r="R15" s="82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0,29</v>
      </c>
    </row>
    <row r="16" spans="1:24" ht="15" customHeight="1">
      <c r="A16" s="45"/>
      <c r="B16" s="156" t="s">
        <v>76</v>
      </c>
      <c r="C16" s="157"/>
      <c r="D16" s="92" t="s">
        <v>15</v>
      </c>
      <c r="E16" s="47">
        <v>5</v>
      </c>
      <c r="F16" s="48">
        <v>0</v>
      </c>
      <c r="G16" s="48">
        <v>1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/>
      <c r="O16" s="143">
        <f>SUM(E16:N16)</f>
        <v>7</v>
      </c>
      <c r="P16" s="96"/>
      <c r="Q16" s="101">
        <f>SUM(O16:O19)+IF(ISNUMBER(P16),P16,0)+IF(ISNUMBER(P18),P18,0)+IF(ISNUMBER(P19),P19,0)</f>
        <v>10</v>
      </c>
      <c r="R16" s="52">
        <f>COUNTIF($E16:$N16,0)+COUNTIF($E17:$N17,0)+COUNTIF($E18:$N18,0)+COUNTIF($E19:$N19,0)</f>
        <v>21</v>
      </c>
      <c r="S16" s="52">
        <f>COUNTIF($E16:$N16,1)+COUNTIF($E17:$N17,1)+COUNTIF($E18:$N18,1)+COUNTIF($E19:$N19,1)</f>
        <v>5</v>
      </c>
      <c r="T16" s="52">
        <f>COUNTIF($E16:$N16,2)+COUNTIF($E17:$N17,2)+COUNTIF($E18:$N18,2)+COUNTIF($E19:$N19,2)</f>
        <v>0</v>
      </c>
      <c r="U16" s="52">
        <f>COUNTIF($E16:$N16,3)+COUNTIF($E17:$N17,3)+COUNTIF($E18:$N18,3)+COUNTIF($E19:$N19,3)</f>
        <v>0</v>
      </c>
      <c r="V16" s="52">
        <f>COUNTIF($E16:$N16,5)+COUNTIF($E17:$N17,5)+COUNTIF($E18:$N18,5)+COUNTIF($E19:$N19,5)</f>
        <v>1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5" customHeight="1" thickBot="1">
      <c r="A17" s="193" t="s">
        <v>93</v>
      </c>
      <c r="B17" s="135">
        <v>309</v>
      </c>
      <c r="C17" s="56"/>
      <c r="D17" s="57"/>
      <c r="E17" s="58">
        <v>0</v>
      </c>
      <c r="F17" s="59">
        <v>1</v>
      </c>
      <c r="G17" s="59">
        <v>1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/>
      <c r="O17" s="143">
        <f>SUM(E17:N17)</f>
        <v>2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5" customHeight="1" thickBot="1">
      <c r="A18" s="194"/>
      <c r="B18" s="169" t="s">
        <v>77</v>
      </c>
      <c r="C18" s="170"/>
      <c r="D18" s="171"/>
      <c r="E18" s="66">
        <v>0</v>
      </c>
      <c r="F18" s="67">
        <v>0</v>
      </c>
      <c r="G18" s="67">
        <v>0</v>
      </c>
      <c r="H18" s="67">
        <v>0</v>
      </c>
      <c r="I18" s="67">
        <v>0</v>
      </c>
      <c r="J18" s="67">
        <v>1</v>
      </c>
      <c r="K18" s="67">
        <v>0</v>
      </c>
      <c r="L18" s="67">
        <v>0</v>
      </c>
      <c r="M18" s="67">
        <v>0</v>
      </c>
      <c r="N18" s="67"/>
      <c r="O18" s="143">
        <f>SUM(E18:M18)</f>
        <v>1</v>
      </c>
      <c r="P18" s="69"/>
      <c r="Q18" s="70">
        <v>0.42430555555555555</v>
      </c>
      <c r="R18" s="71" t="s">
        <v>9</v>
      </c>
      <c r="S18" s="72"/>
      <c r="T18" s="72"/>
      <c r="U18" s="73"/>
      <c r="V18" s="73"/>
      <c r="W18" s="74"/>
      <c r="X18" s="75" t="str">
        <f>TEXT((Q19-Q18+0.00000000000001),"[hh].mm.ss")</f>
        <v>02.12.00</v>
      </c>
    </row>
    <row r="19" spans="1:24" ht="15" customHeight="1" thickBot="1">
      <c r="A19" s="195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3"/>
      <c r="Q19" s="130">
        <v>0.5159722222222222</v>
      </c>
      <c r="R19" s="82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0,11</v>
      </c>
    </row>
    <row r="20" spans="1:24" ht="15" customHeight="1">
      <c r="A20" s="45"/>
      <c r="B20" s="156" t="s">
        <v>154</v>
      </c>
      <c r="C20" s="157"/>
      <c r="D20" s="2" t="s">
        <v>34</v>
      </c>
      <c r="E20" s="47">
        <v>2</v>
      </c>
      <c r="F20" s="48">
        <v>0</v>
      </c>
      <c r="G20" s="48">
        <v>0</v>
      </c>
      <c r="H20" s="48">
        <v>0</v>
      </c>
      <c r="I20" s="48">
        <v>0</v>
      </c>
      <c r="J20" s="48">
        <v>1</v>
      </c>
      <c r="K20" s="48">
        <v>1</v>
      </c>
      <c r="L20" s="48">
        <v>3</v>
      </c>
      <c r="M20" s="48">
        <v>0</v>
      </c>
      <c r="N20" s="48"/>
      <c r="O20" s="143">
        <f>SUM(E20:N20)</f>
        <v>7</v>
      </c>
      <c r="P20" s="96"/>
      <c r="Q20" s="101">
        <f>SUM(O20:O23)+IF(ISNUMBER(P20),P20,0)+IF(ISNUMBER(P22),P22,0)+IF(ISNUMBER(P23),P23,0)</f>
        <v>14</v>
      </c>
      <c r="R20" s="52">
        <f>COUNTIF($E20:$N20,0)+COUNTIF($E21:$N21,0)+COUNTIF($E22:$N22,0)+COUNTIF($E23:$N23,0)</f>
        <v>18</v>
      </c>
      <c r="S20" s="52">
        <f>COUNTIF($E20:$N20,1)+COUNTIF($E21:$N21,1)+COUNTIF($E22:$N22,1)+COUNTIF($E23:$N23,1)</f>
        <v>6</v>
      </c>
      <c r="T20" s="52">
        <f>COUNTIF($E20:$N20,2)+COUNTIF($E21:$N21,2)+COUNTIF($E22:$N22,2)+COUNTIF($E23:$N23,2)</f>
        <v>1</v>
      </c>
      <c r="U20" s="52">
        <f>COUNTIF($E20:$N20,3)+COUNTIF($E21:$N21,3)+COUNTIF($E22:$N22,3)+COUNTIF($E23:$N23,3)</f>
        <v>2</v>
      </c>
      <c r="V20" s="52">
        <f>COUNTIF($E20:$N20,5)+COUNTIF($E21:$N21,5)+COUNTIF($E22:$N22,5)+COUNTIF($E23:$N23,5)</f>
        <v>0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5" customHeight="1" thickBot="1">
      <c r="A21" s="193" t="s">
        <v>94</v>
      </c>
      <c r="B21" s="135">
        <v>341</v>
      </c>
      <c r="C21" s="56"/>
      <c r="D21" s="57"/>
      <c r="E21" s="58">
        <v>0</v>
      </c>
      <c r="F21" s="59">
        <v>1</v>
      </c>
      <c r="G21" s="59">
        <v>0</v>
      </c>
      <c r="H21" s="59">
        <v>1</v>
      </c>
      <c r="I21" s="59">
        <v>0</v>
      </c>
      <c r="J21" s="59">
        <v>1</v>
      </c>
      <c r="K21" s="59">
        <v>0</v>
      </c>
      <c r="L21" s="59">
        <v>0</v>
      </c>
      <c r="M21" s="59">
        <v>0</v>
      </c>
      <c r="N21" s="59"/>
      <c r="O21" s="143">
        <f>SUM(E21:N21)</f>
        <v>3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5" customHeight="1" thickBot="1">
      <c r="A22" s="188"/>
      <c r="B22" s="169" t="s">
        <v>68</v>
      </c>
      <c r="C22" s="170"/>
      <c r="D22" s="171"/>
      <c r="E22" s="66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3</v>
      </c>
      <c r="M22" s="67">
        <v>1</v>
      </c>
      <c r="N22" s="67"/>
      <c r="O22" s="143">
        <f>SUM(E22:M22)</f>
        <v>4</v>
      </c>
      <c r="P22" s="69"/>
      <c r="Q22" s="70">
        <v>0.4222222222222222</v>
      </c>
      <c r="R22" s="71" t="s">
        <v>9</v>
      </c>
      <c r="S22" s="72"/>
      <c r="T22" s="72"/>
      <c r="U22" s="73"/>
      <c r="V22" s="73"/>
      <c r="W22" s="74"/>
      <c r="X22" s="75" t="str">
        <f>TEXT((Q23-Q22+0.00000000000001),"[hh].mm.ss")</f>
        <v>02.02.00</v>
      </c>
    </row>
    <row r="23" spans="1:24" ht="15" customHeight="1" thickBot="1">
      <c r="A23" s="189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103"/>
      <c r="P23" s="103"/>
      <c r="Q23" s="81">
        <v>0.5069444444444444</v>
      </c>
      <c r="R23" s="100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0,25</v>
      </c>
    </row>
    <row r="24" spans="1:24" ht="15" customHeight="1">
      <c r="A24" s="45"/>
      <c r="B24" s="156" t="s">
        <v>37</v>
      </c>
      <c r="C24" s="157"/>
      <c r="D24" s="92" t="s">
        <v>15</v>
      </c>
      <c r="E24" s="47">
        <v>0</v>
      </c>
      <c r="F24" s="48">
        <v>0</v>
      </c>
      <c r="G24" s="48">
        <v>0</v>
      </c>
      <c r="H24" s="48">
        <v>0</v>
      </c>
      <c r="I24" s="48">
        <v>0</v>
      </c>
      <c r="J24" s="48">
        <v>3</v>
      </c>
      <c r="K24" s="48">
        <v>0</v>
      </c>
      <c r="L24" s="48">
        <v>2</v>
      </c>
      <c r="M24" s="48">
        <v>3</v>
      </c>
      <c r="N24" s="48"/>
      <c r="O24" s="143">
        <f>SUM(E24:N24)</f>
        <v>8</v>
      </c>
      <c r="P24" s="96"/>
      <c r="Q24" s="101">
        <f>SUM(O24:O27)+IF(ISNUMBER(P24),P24,0)+IF(ISNUMBER(P26),P26,0)+IF(ISNUMBER(P27),P27,0)</f>
        <v>22</v>
      </c>
      <c r="R24" s="52">
        <f>COUNTIF($E24:$N24,0)+COUNTIF($E25:$N25,0)+COUNTIF($E26:$N26,0)+COUNTIF($E27:$N27,0)</f>
        <v>17</v>
      </c>
      <c r="S24" s="52">
        <f>COUNTIF($E24:$N24,1)+COUNTIF($E25:$N25,1)+COUNTIF($E26:$N26,1)+COUNTIF($E27:$N27,1)</f>
        <v>2</v>
      </c>
      <c r="T24" s="52">
        <f>COUNTIF($E24:$N24,2)+COUNTIF($E25:$N25,2)+COUNTIF($E26:$N26,2)+COUNTIF($E27:$N27,2)</f>
        <v>4</v>
      </c>
      <c r="U24" s="52">
        <f>COUNTIF($E24:$N24,3)+COUNTIF($E25:$N25,3)+COUNTIF($E26:$N26,3)+COUNTIF($E27:$N27,3)</f>
        <v>4</v>
      </c>
      <c r="V24" s="52">
        <f>COUNTIF($E24:$N24,5)+COUNTIF($E25:$N25,5)+COUNTIF($E26:$N26,5)+COUNTIF($E27:$N27,5)</f>
        <v>0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5" customHeight="1" thickBot="1">
      <c r="A25" s="187" t="s">
        <v>96</v>
      </c>
      <c r="B25" s="135">
        <v>314</v>
      </c>
      <c r="C25" s="56"/>
      <c r="D25" s="57"/>
      <c r="E25" s="58">
        <v>0</v>
      </c>
      <c r="F25" s="59">
        <v>0</v>
      </c>
      <c r="G25" s="59">
        <v>0</v>
      </c>
      <c r="H25" s="59">
        <v>0</v>
      </c>
      <c r="I25" s="59">
        <v>0</v>
      </c>
      <c r="J25" s="59">
        <v>2</v>
      </c>
      <c r="K25" s="59">
        <v>0</v>
      </c>
      <c r="L25" s="59">
        <v>3</v>
      </c>
      <c r="M25" s="59">
        <v>2</v>
      </c>
      <c r="N25" s="59"/>
      <c r="O25" s="143">
        <f>SUM(E25:N25)</f>
        <v>7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5" customHeight="1" thickBot="1">
      <c r="A26" s="188"/>
      <c r="B26" s="169" t="s">
        <v>38</v>
      </c>
      <c r="C26" s="170"/>
      <c r="D26" s="171"/>
      <c r="E26" s="66">
        <v>0</v>
      </c>
      <c r="F26" s="67">
        <v>3</v>
      </c>
      <c r="G26" s="67">
        <v>0</v>
      </c>
      <c r="H26" s="67">
        <v>0</v>
      </c>
      <c r="I26" s="67">
        <v>0</v>
      </c>
      <c r="J26" s="67">
        <v>1</v>
      </c>
      <c r="K26" s="67">
        <v>0</v>
      </c>
      <c r="L26" s="67">
        <v>2</v>
      </c>
      <c r="M26" s="67">
        <v>1</v>
      </c>
      <c r="N26" s="67"/>
      <c r="O26" s="143">
        <f>SUM(E26:M26)</f>
        <v>7</v>
      </c>
      <c r="P26" s="69"/>
      <c r="Q26" s="70">
        <v>0.41805555555555557</v>
      </c>
      <c r="R26" s="71" t="s">
        <v>9</v>
      </c>
      <c r="S26" s="72"/>
      <c r="T26" s="72"/>
      <c r="U26" s="73"/>
      <c r="V26" s="73"/>
      <c r="W26" s="74"/>
      <c r="X26" s="75" t="str">
        <f>TEXT((Q27-Q26+0.00000000000001),"[hh].mm.ss")</f>
        <v>02.19.00</v>
      </c>
    </row>
    <row r="27" spans="1:24" ht="15" customHeight="1" thickBot="1">
      <c r="A27" s="189"/>
      <c r="B27" s="76" t="s">
        <v>27</v>
      </c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3"/>
      <c r="Q27" s="81">
        <v>0.5145833333333333</v>
      </c>
      <c r="R27" s="100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0,50</v>
      </c>
    </row>
    <row r="28" spans="1:24" ht="15" customHeight="1">
      <c r="A28" s="45"/>
      <c r="B28" s="156" t="s">
        <v>43</v>
      </c>
      <c r="C28" s="157"/>
      <c r="D28" s="92" t="s">
        <v>34</v>
      </c>
      <c r="E28" s="47">
        <v>0</v>
      </c>
      <c r="F28" s="48">
        <v>0</v>
      </c>
      <c r="G28" s="48">
        <v>0</v>
      </c>
      <c r="H28" s="48">
        <v>0</v>
      </c>
      <c r="I28" s="48">
        <v>0</v>
      </c>
      <c r="J28" s="48">
        <v>2</v>
      </c>
      <c r="K28" s="48">
        <v>0</v>
      </c>
      <c r="L28" s="48">
        <v>0</v>
      </c>
      <c r="M28" s="48">
        <v>3</v>
      </c>
      <c r="N28" s="48"/>
      <c r="O28" s="143">
        <f>SUM(E28:N28)</f>
        <v>5</v>
      </c>
      <c r="P28" s="96"/>
      <c r="Q28" s="101">
        <f>SUM(O28:O31)+IF(ISNUMBER(P28),P28,0)+IF(ISNUMBER(P30),P30,0)+IF(ISNUMBER(P31),P31,0)</f>
        <v>8</v>
      </c>
      <c r="R28" s="52">
        <f>COUNTIF($E28:$N28,0)+COUNTIF($E29:$N29,0)+COUNTIF($E30:$N30,0)+COUNTIF($E31:$N31,0)</f>
        <v>23</v>
      </c>
      <c r="S28" s="52">
        <f>COUNTIF($E28:$N28,1)+COUNTIF($E29:$N29,1)+COUNTIF($E30:$N30,1)+COUNTIF($E31:$N31,1)</f>
        <v>1</v>
      </c>
      <c r="T28" s="52">
        <f>COUNTIF($E28:$N28,2)+COUNTIF($E29:$N29,2)+COUNTIF($E30:$N30,2)+COUNTIF($E31:$N31,2)</f>
        <v>2</v>
      </c>
      <c r="U28" s="52">
        <f>COUNTIF($E28:$N28,3)+COUNTIF($E29:$N29,3)+COUNTIF($E30:$N30,3)+COUNTIF($E31:$N31,3)</f>
        <v>1</v>
      </c>
      <c r="V28" s="52">
        <f>COUNTIF($E28:$N28,5)+COUNTIF($E29:$N29,5)+COUNTIF($E30:$N30,5)+COUNTIF($E31:$N31,5)</f>
        <v>0</v>
      </c>
      <c r="W28" s="53">
        <f>COUNTIF($E28:$N28,"5*")+COUNTIF($E29:$N29,"5*")+COUNTIF($E30:$N30,"5*")</f>
        <v>0</v>
      </c>
      <c r="X28" s="54">
        <f>COUNTIF($E28:$N28,20)+COUNTIF($E29:$N29,20)+COUNTIF($E30:$N30,20)</f>
        <v>0</v>
      </c>
    </row>
    <row r="29" spans="1:24" ht="15" customHeight="1" thickBot="1">
      <c r="A29" s="187" t="s">
        <v>92</v>
      </c>
      <c r="B29" s="135">
        <v>304</v>
      </c>
      <c r="C29" s="56"/>
      <c r="D29" s="57"/>
      <c r="E29" s="58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2</v>
      </c>
      <c r="M29" s="59">
        <v>0</v>
      </c>
      <c r="N29" s="59"/>
      <c r="O29" s="143">
        <f>SUM(E29:N29)</f>
        <v>2</v>
      </c>
      <c r="P29" s="61"/>
      <c r="Q29" s="62"/>
      <c r="R29" s="63"/>
      <c r="S29" s="63"/>
      <c r="T29" s="63"/>
      <c r="U29" s="63"/>
      <c r="V29" s="63"/>
      <c r="W29" s="64"/>
      <c r="X29" s="65"/>
    </row>
    <row r="30" spans="1:24" ht="15" customHeight="1" thickBot="1">
      <c r="A30" s="188"/>
      <c r="B30" s="169" t="s">
        <v>62</v>
      </c>
      <c r="C30" s="170"/>
      <c r="D30" s="171"/>
      <c r="E30" s="66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1</v>
      </c>
      <c r="M30" s="67">
        <v>0</v>
      </c>
      <c r="N30" s="67"/>
      <c r="O30" s="143">
        <f>SUM(E30:M30)</f>
        <v>1</v>
      </c>
      <c r="P30" s="107"/>
      <c r="Q30" s="70">
        <v>0.4166666666666667</v>
      </c>
      <c r="R30" s="105" t="s">
        <v>9</v>
      </c>
      <c r="S30" s="72"/>
      <c r="T30" s="72"/>
      <c r="U30" s="73"/>
      <c r="V30" s="73"/>
      <c r="W30" s="74"/>
      <c r="X30" s="75" t="str">
        <f>TEXT((Q31-Q30+0.00000000000001),"[hh].mm.ss")</f>
        <v>02.31.00</v>
      </c>
    </row>
    <row r="31" spans="1:24" ht="24" customHeight="1" thickBot="1">
      <c r="A31" s="189"/>
      <c r="B31" s="76"/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103"/>
      <c r="P31" s="103"/>
      <c r="Q31" s="81">
        <v>0.5215277777777778</v>
      </c>
      <c r="R31" s="100" t="s">
        <v>10</v>
      </c>
      <c r="S31" s="83"/>
      <c r="T31" s="83"/>
      <c r="U31" s="84"/>
      <c r="V31" s="83"/>
      <c r="W31" s="85"/>
      <c r="X31" s="86" t="str">
        <f>TEXT(IF($E29="","",(IF($E30="",O29/(15-(COUNTIF($E29:$N29,""))),(IF($E31="",(O29+O30)/(30-(COUNTIF($E29:$N29,"")+COUNTIF($E30:$N30,""))),(O29+O30+O31)/(45-(COUNTIF($E29:$N29,"")+COUNTIF($E30:$N30,"")+COUNTIF($E31:$N31,"")))))))),"0,00")</f>
        <v>0,11</v>
      </c>
    </row>
    <row r="32" spans="1:24" ht="15" customHeight="1">
      <c r="A32" s="45"/>
      <c r="B32" s="156" t="s">
        <v>71</v>
      </c>
      <c r="C32" s="157"/>
      <c r="D32" s="2" t="s">
        <v>15</v>
      </c>
      <c r="E32" s="47">
        <v>3</v>
      </c>
      <c r="F32" s="48">
        <v>2</v>
      </c>
      <c r="G32" s="48">
        <v>3</v>
      </c>
      <c r="H32" s="48">
        <v>3</v>
      </c>
      <c r="I32" s="48">
        <v>5</v>
      </c>
      <c r="J32" s="48">
        <v>5</v>
      </c>
      <c r="K32" s="48">
        <v>2</v>
      </c>
      <c r="L32" s="48">
        <v>3</v>
      </c>
      <c r="M32" s="48">
        <v>3</v>
      </c>
      <c r="N32" s="48"/>
      <c r="O32" s="143">
        <f>SUM(E32:N32)</f>
        <v>29</v>
      </c>
      <c r="P32" s="96"/>
      <c r="Q32" s="101">
        <f>SUM(O32:O35)+IF(ISNUMBER(P32),P32,0)+IF(ISNUMBER(P34),P34,0)+IF(ISNUMBER(P35),P35,0)</f>
        <v>74</v>
      </c>
      <c r="R32" s="52">
        <f>COUNTIF($E32:$N32,0)+COUNTIF($E33:$N33,0)+COUNTIF($E34:$N34,0)+COUNTIF($E35:$N35,0)</f>
        <v>2</v>
      </c>
      <c r="S32" s="52">
        <f>COUNTIF($E32:$N32,1)+COUNTIF($E33:$N33,1)+COUNTIF($E34:$N34,1)+COUNTIF($E35:$N35,1)</f>
        <v>2</v>
      </c>
      <c r="T32" s="52">
        <f>COUNTIF($E32:$N32,2)+COUNTIF($E33:$N33,2)+COUNTIF($E34:$N34,2)+COUNTIF($E35:$N35,2)</f>
        <v>3</v>
      </c>
      <c r="U32" s="52">
        <f>COUNTIF($E32:$N32,3)+COUNTIF($E33:$N33,3)+COUNTIF($E34:$N34,3)+COUNTIF($E35:$N35,3)</f>
        <v>17</v>
      </c>
      <c r="V32" s="52">
        <f>COUNTIF($E32:$N32,5)+COUNTIF($E33:$N33,5)+COUNTIF($E34:$N34,5)+COUNTIF($E35:$N35,5)</f>
        <v>3</v>
      </c>
      <c r="W32" s="53">
        <f>COUNTIF($E32:$N32,"5*")+COUNTIF($E33:$N33,"5*")+COUNTIF($E34:$N34,"5*")</f>
        <v>0</v>
      </c>
      <c r="X32" s="54">
        <f>COUNTIF($E32:$N32,20)+COUNTIF($E33:$N33,20)+COUNTIF($E34:$N34,20)</f>
        <v>0</v>
      </c>
    </row>
    <row r="33" spans="1:24" ht="15" customHeight="1" thickBot="1">
      <c r="A33" s="193" t="s">
        <v>98</v>
      </c>
      <c r="B33" s="135">
        <v>331</v>
      </c>
      <c r="C33" s="56"/>
      <c r="D33" s="57"/>
      <c r="E33" s="58">
        <v>1</v>
      </c>
      <c r="F33" s="59">
        <v>3</v>
      </c>
      <c r="G33" s="59">
        <v>3</v>
      </c>
      <c r="H33" s="59">
        <v>1</v>
      </c>
      <c r="I33" s="59">
        <v>3</v>
      </c>
      <c r="J33" s="59">
        <v>0</v>
      </c>
      <c r="K33" s="59">
        <v>3</v>
      </c>
      <c r="L33" s="59">
        <v>3</v>
      </c>
      <c r="M33" s="59">
        <v>3</v>
      </c>
      <c r="N33" s="59"/>
      <c r="O33" s="143">
        <f>SUM(E33:N33)</f>
        <v>20</v>
      </c>
      <c r="P33" s="61"/>
      <c r="Q33" s="62"/>
      <c r="R33" s="63"/>
      <c r="S33" s="63"/>
      <c r="T33" s="63"/>
      <c r="U33" s="63"/>
      <c r="V33" s="63"/>
      <c r="W33" s="64"/>
      <c r="X33" s="65"/>
    </row>
    <row r="34" spans="1:24" ht="15" customHeight="1" thickBot="1">
      <c r="A34" s="194"/>
      <c r="B34" s="169" t="s">
        <v>57</v>
      </c>
      <c r="C34" s="170"/>
      <c r="D34" s="171"/>
      <c r="E34" s="66">
        <v>0</v>
      </c>
      <c r="F34" s="67">
        <v>3</v>
      </c>
      <c r="G34" s="67">
        <v>3</v>
      </c>
      <c r="H34" s="67">
        <v>3</v>
      </c>
      <c r="I34" s="67">
        <v>3</v>
      </c>
      <c r="J34" s="67">
        <v>3</v>
      </c>
      <c r="K34" s="67">
        <v>2</v>
      </c>
      <c r="L34" s="67">
        <v>3</v>
      </c>
      <c r="M34" s="67">
        <v>5</v>
      </c>
      <c r="N34" s="67"/>
      <c r="O34" s="143">
        <f>SUM(E34:M34)</f>
        <v>25</v>
      </c>
      <c r="P34" s="69"/>
      <c r="Q34" s="70">
        <v>0.4201388888888889</v>
      </c>
      <c r="R34" s="71" t="s">
        <v>9</v>
      </c>
      <c r="S34" s="72"/>
      <c r="T34" s="72"/>
      <c r="U34" s="73"/>
      <c r="V34" s="73"/>
      <c r="W34" s="74"/>
      <c r="X34" s="75" t="str">
        <f>TEXT((Q35-Q34+0.00000000000001),"[hh].mm.ss")</f>
        <v>01.24.00</v>
      </c>
    </row>
    <row r="35" spans="1:24" ht="15" customHeight="1" thickBot="1">
      <c r="A35" s="195"/>
      <c r="B35" s="76" t="s">
        <v>72</v>
      </c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3"/>
      <c r="Q35" s="81">
        <v>0.4784722222222222</v>
      </c>
      <c r="R35" s="100" t="s">
        <v>10</v>
      </c>
      <c r="S35" s="83"/>
      <c r="T35" s="83"/>
      <c r="U35" s="84"/>
      <c r="V35" s="83"/>
      <c r="W35" s="85"/>
      <c r="X35" s="86" t="str">
        <f>TEXT(IF($E33="","",(IF($E34="",O33/(15-(COUNTIF($E33:$N33,""))),(IF($E35="",(O33+O34)/(30-(COUNTIF($E33:$N33,"")+COUNTIF($E34:$N34,""))),(O33+O34+O35)/(45-(COUNTIF($E33:$N33,"")+COUNTIF($E34:$N34,"")+COUNTIF($E35:$N35,"")))))))),"0,00")</f>
        <v>1,61</v>
      </c>
    </row>
    <row r="36" ht="15" customHeight="1"/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</sheetData>
  <sheetProtection/>
  <mergeCells count="28">
    <mergeCell ref="A9:A11"/>
    <mergeCell ref="B18:D18"/>
    <mergeCell ref="A17:A19"/>
    <mergeCell ref="D1:Q1"/>
    <mergeCell ref="A25:A27"/>
    <mergeCell ref="B26:D26"/>
    <mergeCell ref="B20:C20"/>
    <mergeCell ref="A21:A23"/>
    <mergeCell ref="B22:D22"/>
    <mergeCell ref="B24:C24"/>
    <mergeCell ref="B30:D30"/>
    <mergeCell ref="B12:C12"/>
    <mergeCell ref="R1:X1"/>
    <mergeCell ref="D2:Q2"/>
    <mergeCell ref="X2:X5"/>
    <mergeCell ref="E4:N5"/>
    <mergeCell ref="B16:C16"/>
    <mergeCell ref="B8:C8"/>
    <mergeCell ref="B32:C32"/>
    <mergeCell ref="A13:A15"/>
    <mergeCell ref="A33:A35"/>
    <mergeCell ref="B34:D34"/>
    <mergeCell ref="A1:C2"/>
    <mergeCell ref="A3:Q3"/>
    <mergeCell ref="B14:D14"/>
    <mergeCell ref="B10:D10"/>
    <mergeCell ref="B28:C28"/>
    <mergeCell ref="A29:A31"/>
  </mergeCells>
  <printOptions/>
  <pageMargins left="0.1968503937007874" right="0.1968503937007874" top="0.3" bottom="0.3937007874015748" header="0.25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Adriana</cp:lastModifiedBy>
  <cp:lastPrinted>2017-08-19T16:35:08Z</cp:lastPrinted>
  <dcterms:created xsi:type="dcterms:W3CDTF">1997-01-24T11:07:25Z</dcterms:created>
  <dcterms:modified xsi:type="dcterms:W3CDTF">2017-08-20T20:14:56Z</dcterms:modified>
  <cp:category/>
  <cp:version/>
  <cp:contentType/>
  <cp:contentStatus/>
</cp:coreProperties>
</file>